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updateLinks="never"/>
  <mc:AlternateContent xmlns:mc="http://schemas.openxmlformats.org/markup-compatibility/2006">
    <mc:Choice Requires="x15">
      <x15ac:absPath xmlns:x15ac="http://schemas.microsoft.com/office/spreadsheetml/2010/11/ac" url="W:\Abteilung II\II.6\PUSCH\2021-2027\Jahresübergreifend\02_Vorlagen und Organisation\Dokumente\2025\"/>
    </mc:Choice>
  </mc:AlternateContent>
  <xr:revisionPtr revIDLastSave="0" documentId="13_ncr:1_{A3205D72-ABD8-4313-9491-B7965E4AD6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rschaltjahr" sheetId="4" r:id="rId1"/>
    <sheet name="Auswertung" sheetId="5" state="hidden" r:id="rId2"/>
    <sheet name="Dropdown-Listen" sheetId="6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5" l="1"/>
  <c r="B25" i="5"/>
  <c r="B26" i="5"/>
  <c r="N15" i="5"/>
  <c r="M15" i="5"/>
  <c r="L15" i="5"/>
  <c r="N16" i="5"/>
  <c r="N14" i="5"/>
  <c r="M16" i="5"/>
  <c r="M14" i="5"/>
  <c r="L16" i="5"/>
  <c r="L14" i="5"/>
  <c r="H15" i="5"/>
  <c r="G15" i="5"/>
  <c r="F15" i="5"/>
  <c r="H14" i="5"/>
  <c r="G14" i="5"/>
  <c r="F14" i="5"/>
  <c r="F16" i="5" s="1"/>
  <c r="K3" i="5"/>
  <c r="D3" i="5"/>
  <c r="E16" i="4"/>
  <c r="B16" i="5"/>
  <c r="B15" i="5"/>
  <c r="B14" i="5"/>
  <c r="A16" i="4"/>
  <c r="K7" i="5"/>
  <c r="J7" i="5"/>
  <c r="C7" i="5"/>
  <c r="A7" i="5"/>
  <c r="J3" i="5"/>
  <c r="B27" i="5" l="1"/>
  <c r="K16" i="5"/>
  <c r="K15" i="5"/>
  <c r="L17" i="5"/>
  <c r="N17" i="5"/>
  <c r="H16" i="5"/>
  <c r="B17" i="5"/>
  <c r="M17" i="5"/>
  <c r="E15" i="5"/>
  <c r="G16" i="5"/>
  <c r="E14" i="5"/>
  <c r="K14" i="5"/>
  <c r="E16" i="5" l="1"/>
  <c r="K17" i="5"/>
</calcChain>
</file>

<file path=xl/sharedStrings.xml><?xml version="1.0" encoding="utf-8"?>
<sst xmlns="http://schemas.openxmlformats.org/spreadsheetml/2006/main" count="119" uniqueCount="93">
  <si>
    <t>Luisenplatz 10 - 65185 Wiesbaden</t>
  </si>
  <si>
    <t xml:space="preserve">Schulamtsbezirk: </t>
  </si>
  <si>
    <t>Schulleiter/-in:</t>
  </si>
  <si>
    <t>Schule:</t>
  </si>
  <si>
    <t>Schulhalbjahr</t>
  </si>
  <si>
    <t>Name</t>
  </si>
  <si>
    <t>Vorname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</si>
  <si>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</si>
  <si>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</si>
  <si>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</si>
  <si>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</si>
  <si>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</si>
  <si>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</si>
  <si>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</si>
  <si>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</si>
  <si>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</si>
  <si>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Nr.</t>
  </si>
  <si>
    <t>Name:</t>
  </si>
  <si>
    <t>E-Mail:</t>
  </si>
  <si>
    <t>Schule</t>
  </si>
  <si>
    <t>Schulnummer</t>
  </si>
  <si>
    <t>Klasse</t>
  </si>
  <si>
    <t>E-Mail: PUSCH@kultus.hessen.de</t>
  </si>
  <si>
    <t>2024 / 2025</t>
  </si>
  <si>
    <t>2025 / 2026</t>
  </si>
  <si>
    <t>2026 / 2027</t>
  </si>
  <si>
    <t>2027 / 2028</t>
  </si>
  <si>
    <t>BOW</t>
  </si>
  <si>
    <t>DADI</t>
  </si>
  <si>
    <t>F</t>
  </si>
  <si>
    <t>FD</t>
  </si>
  <si>
    <t>GGMT</t>
  </si>
  <si>
    <t>GIVB</t>
  </si>
  <si>
    <t>HRWM</t>
  </si>
  <si>
    <t>KS</t>
  </si>
  <si>
    <t>LDLW</t>
  </si>
  <si>
    <t>MR</t>
  </si>
  <si>
    <t>OF</t>
  </si>
  <si>
    <t>RTWI</t>
  </si>
  <si>
    <t>SEWF</t>
  </si>
  <si>
    <t>MKK</t>
  </si>
  <si>
    <t>10.</t>
  </si>
  <si>
    <t>PUSCH-Coach</t>
  </si>
  <si>
    <t>SSA</t>
  </si>
  <si>
    <t>WPU-Fachlehrkraft</t>
  </si>
  <si>
    <t>Geschlecht</t>
  </si>
  <si>
    <t>Geburtsdatum</t>
  </si>
  <si>
    <t>Verbleib</t>
  </si>
  <si>
    <t>weiblich</t>
  </si>
  <si>
    <t>Mit Maßnahmebeginn</t>
  </si>
  <si>
    <t>männlich</t>
  </si>
  <si>
    <t>PUSCH vorzeitig abgebrochen</t>
  </si>
  <si>
    <t>11.</t>
  </si>
  <si>
    <t>12.</t>
  </si>
  <si>
    <t>13.</t>
  </si>
  <si>
    <t>14.</t>
  </si>
  <si>
    <t>15.</t>
  </si>
  <si>
    <t>16.</t>
  </si>
  <si>
    <t>17.</t>
  </si>
  <si>
    <t>Im Schuljahr dazugekommen</t>
  </si>
  <si>
    <t>18.</t>
  </si>
  <si>
    <t>19.</t>
  </si>
  <si>
    <t>20.</t>
  </si>
  <si>
    <t>Auswertungsbogen Schülerdatenblatt</t>
  </si>
  <si>
    <t>1b) PUSCH-Maßnahme abgebrochen</t>
  </si>
  <si>
    <t xml:space="preserve">3) PUSCH-Maßnahme abgeschlossen </t>
  </si>
  <si>
    <t>gesamt</t>
  </si>
  <si>
    <t>divers</t>
  </si>
  <si>
    <t>Anschlussplanung</t>
  </si>
  <si>
    <t>Summe</t>
  </si>
  <si>
    <t>sonstiges</t>
  </si>
  <si>
    <t>1c) Während des Schuljahres dazugekommen</t>
  </si>
  <si>
    <t xml:space="preserve">Geschlecht </t>
  </si>
  <si>
    <t>mit Beginn 1.</t>
  </si>
  <si>
    <t>mit Beginn 2.</t>
  </si>
  <si>
    <t>Abschlussübersicht  2.</t>
  </si>
  <si>
    <t>HTW</t>
  </si>
  <si>
    <t>Sonstiges (z.B. Umzug o.ä.)</t>
  </si>
  <si>
    <t>Verbleib in der Regelklasse</t>
  </si>
  <si>
    <t xml:space="preserve">Übergang in die PUSCH-Abschlussklasse </t>
  </si>
  <si>
    <t>Klassenleitung</t>
  </si>
  <si>
    <t>Unterrichtszeiten PUSCH-WPU</t>
  </si>
  <si>
    <t xml:space="preserve">Meldebogen PUSCH-Vorschaltjahr </t>
  </si>
  <si>
    <t>Beginn Vorschaltjahr</t>
  </si>
  <si>
    <t>Ende Vorschaltjahr</t>
  </si>
  <si>
    <t>WPU-Lehrkraft</t>
  </si>
  <si>
    <t>1a) Zu Beginn des Vorschaltjahres</t>
  </si>
  <si>
    <t xml:space="preserve">Mit Ende des Schuljahres </t>
  </si>
  <si>
    <t>sachlich richtig</t>
  </si>
  <si>
    <t>Datum, Unterschrift</t>
  </si>
  <si>
    <t>Schulnr.:</t>
  </si>
  <si>
    <t>Referat II.6</t>
  </si>
  <si>
    <t>Hessisches Ministerium für Kultus, Bildung und Chancen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</si>
</sst>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color theme="1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  <font>
      <u/>
      <sz val="12"/>
      <color theme="1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sz val="22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sz val="12"/>
      <color rgb="FFFF0000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24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2"/>
      <color theme="4" tint="0.39997558519241921"/>
      <name val="Arial"/>
      <family val="2"/>
    </font>
    <font>
      <sz val="18"/>
      <color rgb="FFFF0000"/>
      <name val="Arial"/>
      <family val="2"/>
    </font>
    <font>
      <b/>
      <sz val="1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E399"/>
        <bgColor indexed="64"/>
      </patternFill>
    </fill>
    <fill>
      <patternFill patternType="solid">
        <fgColor rgb="FFE3F2D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2" fillId="0" borderId="0" applyNumberFormat="0" applyFill="0" applyBorder="0" applyAlignment="0" applyProtection="0"/>
  </cellStyleXfs>
  <cellXfs count="227">
    <xf numFmtId="0" fontId="0" fillId="0" borderId="0" xfId="0"/>
    <xf numFmtId="0" fontId="3" fillId="0" borderId="0" xfId="1" applyFont="1"/>
    <xf numFmtId="0" fontId="3" fillId="0" borderId="7" xfId="1" applyFont="1" applyBorder="1"/>
    <xf numFmtId="0" fontId="3" fillId="0" borderId="7" xfId="1" applyFont="1" applyBorder="1" applyAlignment="1">
      <alignment horizontal="center"/>
    </xf>
    <xf numFmtId="0" fontId="3" fillId="0" borderId="0" xfId="1" applyFont="1" applyAlignment="1">
      <alignment vertical="center"/>
    </xf>
    <xf numFmtId="0" fontId="8" fillId="0" borderId="0" xfId="0" applyFont="1"/>
    <xf numFmtId="0" fontId="6" fillId="0" borderId="0" xfId="0" applyFont="1"/>
    <xf numFmtId="0" fontId="11" fillId="0" borderId="0" xfId="0" applyFont="1"/>
    <xf numFmtId="0" fontId="7" fillId="0" borderId="0" xfId="0" applyFont="1"/>
    <xf numFmtId="0" fontId="10" fillId="0" borderId="0" xfId="0" applyFont="1"/>
    <xf numFmtId="0" fontId="3" fillId="0" borderId="8" xfId="1" applyFont="1" applyBorder="1"/>
    <xf numFmtId="0" fontId="3" fillId="0" borderId="4" xfId="1" applyFont="1" applyBorder="1"/>
    <xf numFmtId="0" fontId="13" fillId="0" borderId="7" xfId="0" applyFont="1" applyBorder="1"/>
    <xf numFmtId="0" fontId="13" fillId="2" borderId="32" xfId="0" applyFont="1" applyFill="1" applyBorder="1" applyAlignment="1" applyProtection="1">
      <alignment horizontal="center"/>
      <protection locked="0"/>
    </xf>
    <xf numFmtId="0" fontId="4" fillId="0" borderId="0" xfId="1" applyFont="1"/>
    <xf numFmtId="0" fontId="7" fillId="0" borderId="0" xfId="1" applyFont="1" applyAlignment="1">
      <alignment horizontal="center"/>
    </xf>
    <xf numFmtId="0" fontId="14" fillId="0" borderId="0" xfId="0" applyFont="1"/>
    <xf numFmtId="0" fontId="6" fillId="0" borderId="0" xfId="1" applyFont="1"/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3" fillId="0" borderId="6" xfId="1" applyFont="1" applyBorder="1"/>
    <xf numFmtId="0" fontId="20" fillId="0" borderId="0" xfId="0" applyFont="1" applyAlignment="1">
      <alignment horizontal="right"/>
    </xf>
    <xf numFmtId="0" fontId="20" fillId="0" borderId="0" xfId="0" applyFont="1"/>
    <xf numFmtId="0" fontId="16" fillId="0" borderId="0" xfId="0" applyFont="1"/>
    <xf numFmtId="0" fontId="17" fillId="0" borderId="0" xfId="0" applyFont="1" applyAlignment="1">
      <alignment horizontal="right" vertical="center"/>
    </xf>
    <xf numFmtId="0" fontId="13" fillId="0" borderId="4" xfId="0" applyFont="1" applyBorder="1" applyAlignment="1">
      <alignment horizontal="left"/>
    </xf>
    <xf numFmtId="0" fontId="17" fillId="0" borderId="7" xfId="0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0" fontId="0" fillId="0" borderId="35" xfId="0" applyBorder="1"/>
    <xf numFmtId="0" fontId="18" fillId="0" borderId="35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/>
    </xf>
    <xf numFmtId="0" fontId="2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35" xfId="0" applyBorder="1" applyAlignment="1">
      <alignment horizontal="center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5" fillId="5" borderId="25" xfId="0" applyFont="1" applyFill="1" applyBorder="1" applyAlignment="1" applyProtection="1">
      <alignment horizontal="center" vertical="center" wrapText="1"/>
      <protection locked="0"/>
    </xf>
    <xf numFmtId="0" fontId="15" fillId="6" borderId="25" xfId="0" applyFont="1" applyFill="1" applyBorder="1" applyAlignment="1" applyProtection="1">
      <alignment horizontal="center" vertical="center" wrapText="1"/>
      <protection locked="0"/>
    </xf>
    <xf numFmtId="0" fontId="15" fillId="6" borderId="1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14" fillId="0" borderId="11" xfId="0" applyFont="1" applyBorder="1" applyAlignment="1">
      <alignment textRotation="90"/>
    </xf>
    <xf numFmtId="0" fontId="0" fillId="0" borderId="13" xfId="0" applyBorder="1" applyAlignment="1">
      <alignment vertical="center"/>
    </xf>
    <xf numFmtId="0" fontId="14" fillId="0" borderId="3" xfId="0" applyFont="1" applyBorder="1" applyAlignment="1">
      <alignment horizontal="center" textRotation="90"/>
    </xf>
    <xf numFmtId="0" fontId="14" fillId="3" borderId="3" xfId="0" applyFont="1" applyFill="1" applyBorder="1" applyAlignment="1">
      <alignment horizontal="center" textRotation="90"/>
    </xf>
    <xf numFmtId="0" fontId="14" fillId="3" borderId="54" xfId="0" applyFont="1" applyFill="1" applyBorder="1" applyAlignment="1">
      <alignment horizontal="center" textRotation="90"/>
    </xf>
    <xf numFmtId="0" fontId="14" fillId="3" borderId="50" xfId="0" applyFont="1" applyFill="1" applyBorder="1" applyAlignment="1">
      <alignment horizontal="center" textRotation="90"/>
    </xf>
    <xf numFmtId="0" fontId="14" fillId="0" borderId="13" xfId="0" applyFont="1" applyBorder="1" applyAlignment="1">
      <alignment textRotation="90"/>
    </xf>
    <xf numFmtId="0" fontId="0" fillId="0" borderId="18" xfId="0" applyBorder="1"/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/>
    <xf numFmtId="0" fontId="0" fillId="0" borderId="4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9" xfId="0" applyBorder="1"/>
    <xf numFmtId="0" fontId="0" fillId="0" borderId="19" xfId="0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9" fillId="3" borderId="0" xfId="0" applyFont="1" applyFill="1"/>
    <xf numFmtId="0" fontId="0" fillId="0" borderId="39" xfId="0" applyBorder="1"/>
    <xf numFmtId="0" fontId="0" fillId="0" borderId="24" xfId="0" applyBorder="1"/>
    <xf numFmtId="0" fontId="10" fillId="0" borderId="24" xfId="0" applyFont="1" applyBorder="1" applyAlignment="1">
      <alignment horizontal="center" vertical="center" wrapText="1"/>
    </xf>
    <xf numFmtId="0" fontId="0" fillId="0" borderId="26" xfId="0" applyBorder="1"/>
    <xf numFmtId="0" fontId="24" fillId="0" borderId="59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/>
    </xf>
    <xf numFmtId="0" fontId="30" fillId="0" borderId="0" xfId="1" applyFont="1" applyAlignment="1">
      <alignment vertical="center"/>
    </xf>
    <xf numFmtId="0" fontId="30" fillId="0" borderId="0" xfId="1" applyFont="1"/>
    <xf numFmtId="0" fontId="30" fillId="0" borderId="0" xfId="0" applyFont="1"/>
    <xf numFmtId="0" fontId="31" fillId="0" borderId="0" xfId="0" applyFont="1" applyAlignment="1">
      <alignment horizontal="center"/>
    </xf>
    <xf numFmtId="0" fontId="30" fillId="0" borderId="0" xfId="0" applyFont="1" applyAlignment="1">
      <alignment wrapText="1"/>
    </xf>
    <xf numFmtId="0" fontId="15" fillId="5" borderId="38" xfId="0" applyFont="1" applyFill="1" applyBorder="1" applyAlignment="1" applyProtection="1">
      <alignment horizontal="center" vertical="center" wrapText="1"/>
      <protection locked="0"/>
    </xf>
    <xf numFmtId="0" fontId="19" fillId="5" borderId="27" xfId="0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4" fillId="3" borderId="48" xfId="0" applyFont="1" applyFill="1" applyBorder="1" applyAlignment="1">
      <alignment textRotation="90"/>
    </xf>
    <xf numFmtId="0" fontId="14" fillId="3" borderId="49" xfId="0" applyFont="1" applyFill="1" applyBorder="1" applyAlignment="1">
      <alignment textRotation="90"/>
    </xf>
    <xf numFmtId="0" fontId="14" fillId="3" borderId="50" xfId="0" applyFont="1" applyFill="1" applyBorder="1" applyAlignment="1">
      <alignment textRotation="90"/>
    </xf>
    <xf numFmtId="0" fontId="24" fillId="0" borderId="62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5" fillId="5" borderId="58" xfId="0" applyFont="1" applyFill="1" applyBorder="1" applyAlignment="1" applyProtection="1">
      <alignment horizontal="center" vertical="center" wrapText="1"/>
      <protection locked="0"/>
    </xf>
    <xf numFmtId="0" fontId="15" fillId="5" borderId="45" xfId="0" applyFont="1" applyFill="1" applyBorder="1" applyAlignment="1" applyProtection="1">
      <alignment horizontal="center" vertical="center" wrapText="1"/>
      <protection locked="0"/>
    </xf>
    <xf numFmtId="0" fontId="15" fillId="6" borderId="45" xfId="0" applyFont="1" applyFill="1" applyBorder="1" applyAlignment="1" applyProtection="1">
      <alignment horizontal="center" vertical="center" wrapText="1"/>
      <protection locked="0"/>
    </xf>
    <xf numFmtId="0" fontId="15" fillId="6" borderId="16" xfId="0" applyFont="1" applyFill="1" applyBorder="1" applyAlignment="1" applyProtection="1">
      <alignment horizontal="center" vertical="center" wrapText="1"/>
      <protection locked="0"/>
    </xf>
    <xf numFmtId="0" fontId="19" fillId="0" borderId="5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9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9" fillId="7" borderId="47" xfId="0" applyFont="1" applyFill="1" applyBorder="1" applyAlignment="1">
      <alignment horizontal="center" vertical="center"/>
    </xf>
    <xf numFmtId="0" fontId="19" fillId="7" borderId="28" xfId="0" applyFont="1" applyFill="1" applyBorder="1" applyAlignment="1">
      <alignment horizontal="center" vertical="center"/>
    </xf>
    <xf numFmtId="0" fontId="15" fillId="7" borderId="34" xfId="0" applyFont="1" applyFill="1" applyBorder="1" applyAlignment="1" applyProtection="1">
      <alignment horizontal="center" vertical="center" wrapText="1"/>
      <protection locked="0"/>
    </xf>
    <xf numFmtId="0" fontId="15" fillId="7" borderId="58" xfId="0" applyFont="1" applyFill="1" applyBorder="1" applyAlignment="1" applyProtection="1">
      <alignment horizontal="center" vertical="center"/>
      <protection locked="0"/>
    </xf>
    <xf numFmtId="0" fontId="15" fillId="7" borderId="52" xfId="0" applyFont="1" applyFill="1" applyBorder="1" applyAlignment="1" applyProtection="1">
      <alignment horizontal="center" vertical="center" wrapText="1"/>
      <protection locked="0"/>
    </xf>
    <xf numFmtId="0" fontId="15" fillId="7" borderId="45" xfId="0" applyFont="1" applyFill="1" applyBorder="1" applyAlignment="1" applyProtection="1">
      <alignment horizontal="center" vertical="center"/>
      <protection locked="0"/>
    </xf>
    <xf numFmtId="0" fontId="15" fillId="8" borderId="52" xfId="0" applyFont="1" applyFill="1" applyBorder="1" applyAlignment="1" applyProtection="1">
      <alignment horizontal="center" vertical="center" wrapText="1"/>
      <protection locked="0"/>
    </xf>
    <xf numFmtId="0" fontId="15" fillId="8" borderId="45" xfId="0" applyFont="1" applyFill="1" applyBorder="1" applyAlignment="1" applyProtection="1">
      <alignment horizontal="center" vertical="center"/>
      <protection locked="0"/>
    </xf>
    <xf numFmtId="0" fontId="15" fillId="8" borderId="53" xfId="0" applyFont="1" applyFill="1" applyBorder="1" applyAlignment="1" applyProtection="1">
      <alignment horizontal="center" vertical="center" wrapText="1"/>
      <protection locked="0"/>
    </xf>
    <xf numFmtId="0" fontId="15" fillId="8" borderId="16" xfId="0" applyFont="1" applyFill="1" applyBorder="1" applyAlignment="1" applyProtection="1">
      <alignment horizontal="center" vertical="center"/>
      <protection locked="0"/>
    </xf>
    <xf numFmtId="0" fontId="19" fillId="7" borderId="48" xfId="0" applyFont="1" applyFill="1" applyBorder="1" applyAlignment="1">
      <alignment horizontal="center" vertical="center"/>
    </xf>
    <xf numFmtId="0" fontId="19" fillId="7" borderId="49" xfId="0" applyFont="1" applyFill="1" applyBorder="1" applyAlignment="1">
      <alignment horizontal="center" vertical="center"/>
    </xf>
    <xf numFmtId="0" fontId="19" fillId="7" borderId="54" xfId="0" applyFont="1" applyFill="1" applyBorder="1" applyAlignment="1">
      <alignment horizontal="center" vertical="center" wrapText="1"/>
    </xf>
    <xf numFmtId="0" fontId="16" fillId="7" borderId="44" xfId="0" applyFont="1" applyFill="1" applyBorder="1" applyAlignment="1" applyProtection="1">
      <alignment horizontal="center" vertical="center" wrapText="1"/>
      <protection locked="0"/>
    </xf>
    <xf numFmtId="14" fontId="16" fillId="7" borderId="29" xfId="0" applyNumberFormat="1" applyFont="1" applyFill="1" applyBorder="1" applyAlignment="1" applyProtection="1">
      <alignment horizontal="center" vertical="center" wrapText="1"/>
      <protection locked="0"/>
    </xf>
    <xf numFmtId="0" fontId="15" fillId="7" borderId="51" xfId="0" applyFont="1" applyFill="1" applyBorder="1" applyAlignment="1" applyProtection="1">
      <alignment horizontal="center" vertical="center" wrapText="1"/>
      <protection locked="0"/>
    </xf>
    <xf numFmtId="0" fontId="16" fillId="7" borderId="45" xfId="0" applyFont="1" applyFill="1" applyBorder="1" applyAlignment="1" applyProtection="1">
      <alignment horizontal="center" vertical="center" wrapText="1"/>
      <protection locked="0"/>
    </xf>
    <xf numFmtId="14" fontId="16" fillId="7" borderId="43" xfId="0" applyNumberFormat="1" applyFont="1" applyFill="1" applyBorder="1" applyAlignment="1" applyProtection="1">
      <alignment horizontal="center" vertical="center" wrapText="1"/>
      <protection locked="0"/>
    </xf>
    <xf numFmtId="0" fontId="16" fillId="8" borderId="45" xfId="0" applyFont="1" applyFill="1" applyBorder="1" applyAlignment="1" applyProtection="1">
      <alignment horizontal="center" vertical="center" wrapText="1"/>
      <protection locked="0"/>
    </xf>
    <xf numFmtId="14" fontId="16" fillId="8" borderId="43" xfId="0" applyNumberFormat="1" applyFont="1" applyFill="1" applyBorder="1" applyAlignment="1" applyProtection="1">
      <alignment horizontal="center" vertical="center" wrapText="1"/>
      <protection locked="0"/>
    </xf>
    <xf numFmtId="0" fontId="16" fillId="8" borderId="43" xfId="0" applyFont="1" applyFill="1" applyBorder="1" applyAlignment="1" applyProtection="1">
      <alignment horizontal="center" vertical="center" wrapText="1"/>
      <protection locked="0"/>
    </xf>
    <xf numFmtId="0" fontId="16" fillId="8" borderId="16" xfId="0" applyFont="1" applyFill="1" applyBorder="1" applyAlignment="1" applyProtection="1">
      <alignment horizontal="center" vertical="center" wrapText="1"/>
      <protection locked="0"/>
    </xf>
    <xf numFmtId="0" fontId="16" fillId="8" borderId="17" xfId="0" applyFont="1" applyFill="1" applyBorder="1" applyAlignment="1" applyProtection="1">
      <alignment horizontal="center" vertical="center" wrapText="1"/>
      <protection locked="0"/>
    </xf>
    <xf numFmtId="0" fontId="5" fillId="4" borderId="21" xfId="0" applyFont="1" applyFill="1" applyBorder="1" applyAlignment="1" applyProtection="1">
      <alignment vertical="center" wrapText="1"/>
      <protection locked="0"/>
    </xf>
    <xf numFmtId="0" fontId="5" fillId="4" borderId="29" xfId="0" applyFont="1" applyFill="1" applyBorder="1" applyAlignment="1" applyProtection="1">
      <alignment vertical="center" wrapText="1"/>
      <protection locked="0"/>
    </xf>
    <xf numFmtId="0" fontId="5" fillId="4" borderId="9" xfId="0" applyFont="1" applyFill="1" applyBorder="1" applyAlignment="1" applyProtection="1">
      <alignment vertical="center" wrapText="1"/>
      <protection locked="0"/>
    </xf>
    <xf numFmtId="0" fontId="12" fillId="4" borderId="23" xfId="3" applyFill="1" applyBorder="1" applyAlignment="1" applyProtection="1">
      <alignment vertical="center" wrapText="1"/>
      <protection locked="0"/>
    </xf>
    <xf numFmtId="0" fontId="2" fillId="4" borderId="17" xfId="0" applyFont="1" applyFill="1" applyBorder="1" applyAlignment="1" applyProtection="1">
      <alignment vertical="center" wrapText="1"/>
      <protection locked="0"/>
    </xf>
    <xf numFmtId="0" fontId="2" fillId="4" borderId="10" xfId="0" applyFont="1" applyFill="1" applyBorder="1" applyAlignment="1" applyProtection="1">
      <alignment vertical="center" wrapText="1"/>
      <protection locked="0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13" fillId="4" borderId="4" xfId="1" applyFont="1" applyFill="1" applyBorder="1" applyAlignment="1" applyProtection="1">
      <alignment horizontal="center" vertical="center"/>
      <protection locked="0"/>
    </xf>
    <xf numFmtId="0" fontId="13" fillId="4" borderId="5" xfId="1" applyFont="1" applyFill="1" applyBorder="1" applyAlignment="1" applyProtection="1">
      <alignment horizontal="center" vertical="center"/>
      <protection locked="0"/>
    </xf>
    <xf numFmtId="0" fontId="13" fillId="4" borderId="7" xfId="1" applyFont="1" applyFill="1" applyBorder="1" applyAlignment="1" applyProtection="1">
      <alignment horizontal="center" vertical="center"/>
      <protection locked="0"/>
    </xf>
    <xf numFmtId="0" fontId="13" fillId="4" borderId="8" xfId="1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right"/>
      <protection locked="0"/>
    </xf>
    <xf numFmtId="0" fontId="5" fillId="0" borderId="14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13" fillId="4" borderId="0" xfId="1" applyFont="1" applyFill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4" borderId="15" xfId="1" applyFont="1" applyFill="1" applyBorder="1" applyAlignment="1" applyProtection="1">
      <alignment horizontal="center" vertical="center"/>
      <protection locked="0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4" borderId="36" xfId="0" applyFont="1" applyFill="1" applyBorder="1" applyAlignment="1" applyProtection="1">
      <alignment vertical="center"/>
      <protection locked="0"/>
    </xf>
    <xf numFmtId="0" fontId="5" fillId="4" borderId="37" xfId="0" applyFont="1" applyFill="1" applyBorder="1" applyAlignment="1" applyProtection="1">
      <alignment vertical="center"/>
      <protection locked="0"/>
    </xf>
    <xf numFmtId="0" fontId="5" fillId="4" borderId="38" xfId="0" applyFont="1" applyFill="1" applyBorder="1" applyAlignment="1" applyProtection="1">
      <alignment vertical="center"/>
      <protection locked="0"/>
    </xf>
    <xf numFmtId="0" fontId="12" fillId="4" borderId="23" xfId="3" applyFill="1" applyBorder="1" applyAlignment="1" applyProtection="1">
      <alignment vertical="center"/>
      <protection locked="0"/>
    </xf>
    <xf numFmtId="0" fontId="2" fillId="4" borderId="17" xfId="0" applyFont="1" applyFill="1" applyBorder="1" applyAlignment="1" applyProtection="1">
      <alignment vertical="center"/>
      <protection locked="0"/>
    </xf>
    <xf numFmtId="0" fontId="2" fillId="4" borderId="10" xfId="0" applyFont="1" applyFill="1" applyBorder="1" applyAlignment="1" applyProtection="1">
      <alignment vertical="center"/>
      <protection locked="0"/>
    </xf>
    <xf numFmtId="0" fontId="5" fillId="4" borderId="21" xfId="0" applyFont="1" applyFill="1" applyBorder="1" applyAlignment="1" applyProtection="1">
      <alignment vertical="center"/>
      <protection locked="0"/>
    </xf>
    <xf numFmtId="0" fontId="5" fillId="4" borderId="29" xfId="0" applyFont="1" applyFill="1" applyBorder="1" applyAlignment="1" applyProtection="1">
      <alignment vertical="center"/>
      <protection locked="0"/>
    </xf>
    <xf numFmtId="0" fontId="5" fillId="4" borderId="9" xfId="0" applyFont="1" applyFill="1" applyBorder="1" applyAlignment="1" applyProtection="1">
      <alignment vertical="center"/>
      <protection locked="0"/>
    </xf>
    <xf numFmtId="0" fontId="5" fillId="0" borderId="14" xfId="1" applyFont="1" applyBorder="1" applyAlignment="1">
      <alignment horizontal="left" vertical="center" wrapText="1"/>
    </xf>
    <xf numFmtId="0" fontId="19" fillId="7" borderId="47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/>
    </xf>
    <xf numFmtId="0" fontId="15" fillId="7" borderId="34" xfId="0" applyFont="1" applyFill="1" applyBorder="1" applyAlignment="1" applyProtection="1">
      <alignment horizontal="center" vertical="center"/>
      <protection locked="0"/>
    </xf>
    <xf numFmtId="0" fontId="15" fillId="7" borderId="35" xfId="0" applyFont="1" applyFill="1" applyBorder="1" applyAlignment="1" applyProtection="1">
      <alignment horizontal="center" vertical="center"/>
      <protection locked="0"/>
    </xf>
    <xf numFmtId="0" fontId="15" fillId="7" borderId="52" xfId="0" applyFont="1" applyFill="1" applyBorder="1" applyAlignment="1" applyProtection="1">
      <alignment horizontal="center" vertical="center"/>
      <protection locked="0"/>
    </xf>
    <xf numFmtId="0" fontId="15" fillId="7" borderId="40" xfId="0" applyFont="1" applyFill="1" applyBorder="1" applyAlignment="1" applyProtection="1">
      <alignment horizontal="center" vertical="center"/>
      <protection locked="0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9" fillId="7" borderId="55" xfId="0" applyFont="1" applyFill="1" applyBorder="1" applyAlignment="1">
      <alignment horizontal="center" vertical="center"/>
    </xf>
    <xf numFmtId="0" fontId="15" fillId="7" borderId="58" xfId="0" applyFont="1" applyFill="1" applyBorder="1" applyAlignment="1" applyProtection="1">
      <alignment horizontal="center" vertical="center"/>
      <protection locked="0"/>
    </xf>
    <xf numFmtId="0" fontId="15" fillId="7" borderId="37" xfId="0" applyFont="1" applyFill="1" applyBorder="1" applyAlignment="1" applyProtection="1">
      <alignment horizontal="center" vertical="center"/>
      <protection locked="0"/>
    </xf>
    <xf numFmtId="0" fontId="15" fillId="7" borderId="45" xfId="0" applyFont="1" applyFill="1" applyBorder="1" applyAlignment="1" applyProtection="1">
      <alignment horizontal="center" vertical="center"/>
      <protection locked="0"/>
    </xf>
    <xf numFmtId="0" fontId="15" fillId="7" borderId="43" xfId="0" applyFont="1" applyFill="1" applyBorder="1" applyAlignment="1" applyProtection="1">
      <alignment horizontal="center" vertical="center"/>
      <protection locked="0"/>
    </xf>
    <xf numFmtId="0" fontId="15" fillId="8" borderId="45" xfId="0" applyFont="1" applyFill="1" applyBorder="1" applyAlignment="1" applyProtection="1">
      <alignment horizontal="center" vertical="center"/>
      <protection locked="0"/>
    </xf>
    <xf numFmtId="0" fontId="15" fillId="8" borderId="43" xfId="0" applyFont="1" applyFill="1" applyBorder="1" applyAlignment="1" applyProtection="1">
      <alignment horizontal="center" vertical="center"/>
      <protection locked="0"/>
    </xf>
    <xf numFmtId="0" fontId="15" fillId="8" borderId="52" xfId="0" applyFont="1" applyFill="1" applyBorder="1" applyAlignment="1" applyProtection="1">
      <alignment horizontal="center" vertical="center"/>
      <protection locked="0"/>
    </xf>
    <xf numFmtId="0" fontId="15" fillId="8" borderId="40" xfId="0" applyFont="1" applyFill="1" applyBorder="1" applyAlignment="1" applyProtection="1">
      <alignment horizontal="center" vertical="center"/>
      <protection locked="0"/>
    </xf>
    <xf numFmtId="0" fontId="15" fillId="8" borderId="16" xfId="0" applyFont="1" applyFill="1" applyBorder="1" applyAlignment="1" applyProtection="1">
      <alignment horizontal="center" vertical="center"/>
      <protection locked="0"/>
    </xf>
    <xf numFmtId="0" fontId="15" fillId="8" borderId="17" xfId="0" applyFont="1" applyFill="1" applyBorder="1" applyAlignment="1" applyProtection="1">
      <alignment horizontal="center" vertical="center"/>
      <protection locked="0"/>
    </xf>
    <xf numFmtId="0" fontId="15" fillId="8" borderId="53" xfId="0" applyFont="1" applyFill="1" applyBorder="1" applyAlignment="1" applyProtection="1">
      <alignment horizontal="center" vertical="center"/>
      <protection locked="0"/>
    </xf>
    <xf numFmtId="0" fontId="15" fillId="8" borderId="6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10" fillId="0" borderId="4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 vertical="center"/>
    </xf>
    <xf numFmtId="0" fontId="0" fillId="0" borderId="31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10" fillId="0" borderId="52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6" xfId="0" applyFont="1" applyBorder="1" applyAlignment="1">
      <alignment horizontal="center"/>
    </xf>
  </cellXfs>
  <cellStyles count="4">
    <cellStyle name="Link" xfId="3" builtinId="8"/>
    <cellStyle name="Standard" xfId="0" builtinId="0"/>
    <cellStyle name="Standard 2" xfId="2" xr:uid="{00000000-0005-0000-0000-000002000000}"/>
    <cellStyle name="Standard_Anfangsstatistik zum 1.10 Schule" xfId="1" xr:uid="{00000000-0005-0000-0000-000003000000}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3F2D2"/>
      <color rgb="FFC0E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1409312</xdr:colOff>
      <xdr:row>0</xdr:row>
      <xdr:rowOff>90284</xdr:rowOff>
    </xdr:from>
    <xdr:to>
      <xdr:col>11</xdr:col>
      <xdr:colOff>2060511</xdr:colOff>
      <xdr:row>5</xdr:row>
      <xdr:rowOff>194877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277FD81-412B-4DBF-B738-541FA7AC6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84006" y="90284"/>
          <a:ext cx="5753877" cy="1270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476250</xdr:colOff>
      <xdr:row>5</xdr:row>
      <xdr:rowOff>30965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0400" cy="1478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kulthkmv116.itshessen.hessen.de\Benutzer$\srvkulthkmv116.itshessen.hessen.de\schoenut\Desktop\Probelauf%20Statistik\01_E_Sch&#252;lerdatenbogen%20PUSCH-%20Klasse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bog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1"/>
  <sheetViews>
    <sheetView showZeros="0" tabSelected="1" zoomScale="98" zoomScaleNormal="98" workbookViewId="0">
      <selection activeCell="D18" sqref="D18"/>
    </sheetView>
  </sheetViews>
  <sheetFormatPr baseColWidth="10" defaultColWidth="11.5546875" defaultRowHeight="15" x14ac:dyDescent="0.2"/>
  <cols>
    <col min="1" max="1" width="6.5546875" customWidth="1"/>
    <col min="2" max="2" width="6.109375" customWidth="1"/>
    <col min="3" max="3" width="20.44140625" customWidth="1"/>
    <col min="4" max="4" width="26.33203125" customWidth="1"/>
    <col min="5" max="5" width="18.6640625" customWidth="1"/>
    <col min="6" max="6" width="13.109375" customWidth="1"/>
    <col min="7" max="7" width="13.33203125" customWidth="1"/>
    <col min="8" max="9" width="18.6640625" customWidth="1"/>
    <col min="10" max="10" width="20.33203125" customWidth="1"/>
    <col min="11" max="11" width="20.5546875" customWidth="1"/>
    <col min="12" max="12" width="24.88671875" customWidth="1"/>
    <col min="13" max="13" width="3.5546875" style="6" customWidth="1"/>
    <col min="14" max="20" width="11.5546875" style="6"/>
  </cols>
  <sheetData>
    <row r="1" spans="1:15" s="4" customFormat="1" ht="18" customHeight="1" x14ac:dyDescent="0.2">
      <c r="A1" s="18" t="s">
        <v>92</v>
      </c>
      <c r="C1" s="19"/>
      <c r="D1" s="19"/>
      <c r="J1" s="20"/>
    </row>
    <row r="2" spans="1:15" s="21" customFormat="1" ht="18" customHeight="1" x14ac:dyDescent="0.2">
      <c r="A2" s="19" t="s">
        <v>91</v>
      </c>
      <c r="C2" s="19"/>
      <c r="D2" s="19"/>
    </row>
    <row r="3" spans="1:15" s="21" customFormat="1" ht="18" customHeight="1" x14ac:dyDescent="0.2">
      <c r="A3" s="19" t="s">
        <v>0</v>
      </c>
      <c r="C3" s="19"/>
      <c r="D3" s="19"/>
      <c r="H3" s="22"/>
      <c r="I3" s="22"/>
      <c r="J3" s="23"/>
      <c r="K3" s="23"/>
    </row>
    <row r="4" spans="1:15" s="21" customFormat="1" ht="18" customHeight="1" x14ac:dyDescent="0.2">
      <c r="A4" s="19" t="s">
        <v>22</v>
      </c>
      <c r="C4" s="19"/>
      <c r="D4" s="19"/>
      <c r="H4" s="22"/>
      <c r="I4" s="22"/>
      <c r="J4" s="23"/>
      <c r="K4" s="23"/>
    </row>
    <row r="5" spans="1:15" s="14" customFormat="1" ht="18" customHeight="1" x14ac:dyDescent="0.2">
      <c r="A5" s="19"/>
      <c r="C5" s="19"/>
      <c r="D5" s="17"/>
      <c r="H5" s="15"/>
      <c r="I5" s="15"/>
      <c r="J5" s="16"/>
      <c r="K5" s="16"/>
    </row>
    <row r="6" spans="1:15" s="1" customFormat="1" ht="22.5" customHeight="1" thickBot="1" x14ac:dyDescent="0.25"/>
    <row r="7" spans="1:15" s="1" customFormat="1" ht="40.5" customHeight="1" x14ac:dyDescent="0.35">
      <c r="A7" s="182" t="s">
        <v>82</v>
      </c>
      <c r="B7" s="183"/>
      <c r="C7" s="183"/>
      <c r="D7" s="183"/>
      <c r="E7" s="183"/>
      <c r="F7" s="183"/>
      <c r="G7" s="184"/>
      <c r="H7" s="11"/>
      <c r="I7" s="152"/>
      <c r="J7" s="152"/>
      <c r="K7" s="29" t="s">
        <v>4</v>
      </c>
      <c r="L7" s="13"/>
    </row>
    <row r="8" spans="1:15" s="1" customFormat="1" ht="6" customHeight="1" thickBot="1" x14ac:dyDescent="0.4">
      <c r="A8" s="24"/>
      <c r="B8" s="12"/>
      <c r="C8" s="12"/>
      <c r="D8" s="12"/>
      <c r="E8" s="12"/>
      <c r="F8" s="3"/>
      <c r="G8" s="10"/>
      <c r="H8" s="2"/>
      <c r="I8" s="2"/>
      <c r="J8" s="2"/>
      <c r="K8" s="2"/>
      <c r="L8" s="10"/>
    </row>
    <row r="9" spans="1:15" s="1" customFormat="1" ht="21" customHeight="1" x14ac:dyDescent="0.2">
      <c r="A9" s="163" t="s">
        <v>1</v>
      </c>
      <c r="B9" s="164"/>
      <c r="C9" s="164"/>
      <c r="D9" s="158"/>
      <c r="E9" s="159"/>
      <c r="F9" s="155" t="s">
        <v>90</v>
      </c>
      <c r="G9" s="162"/>
      <c r="H9" s="175" t="s">
        <v>2</v>
      </c>
      <c r="I9" s="28" t="s">
        <v>17</v>
      </c>
      <c r="J9" s="166"/>
      <c r="K9" s="167"/>
      <c r="L9" s="168"/>
    </row>
    <row r="10" spans="1:15" s="1" customFormat="1" ht="18" customHeight="1" thickBot="1" x14ac:dyDescent="0.25">
      <c r="A10" s="165"/>
      <c r="B10" s="156"/>
      <c r="C10" s="156"/>
      <c r="D10" s="160"/>
      <c r="E10" s="161"/>
      <c r="F10" s="156"/>
      <c r="G10" s="151"/>
      <c r="H10" s="165"/>
      <c r="I10" s="30" t="s">
        <v>18</v>
      </c>
      <c r="J10" s="169"/>
      <c r="K10" s="170"/>
      <c r="L10" s="171"/>
    </row>
    <row r="11" spans="1:15" s="4" customFormat="1" ht="21" customHeight="1" x14ac:dyDescent="0.2">
      <c r="A11" s="144" t="s">
        <v>3</v>
      </c>
      <c r="B11" s="145"/>
      <c r="C11" s="145"/>
      <c r="D11" s="148"/>
      <c r="E11" s="148"/>
      <c r="F11" s="148"/>
      <c r="G11" s="149"/>
      <c r="H11" s="144" t="s">
        <v>42</v>
      </c>
      <c r="I11" s="31" t="s">
        <v>17</v>
      </c>
      <c r="J11" s="172"/>
      <c r="K11" s="173"/>
      <c r="L11" s="174"/>
    </row>
    <row r="12" spans="1:15" s="4" customFormat="1" ht="18" customHeight="1" thickBot="1" x14ac:dyDescent="0.25">
      <c r="A12" s="153"/>
      <c r="B12" s="154"/>
      <c r="C12" s="154"/>
      <c r="D12" s="157"/>
      <c r="E12" s="157"/>
      <c r="F12" s="150"/>
      <c r="G12" s="151"/>
      <c r="H12" s="146"/>
      <c r="I12" s="30" t="s">
        <v>18</v>
      </c>
      <c r="J12" s="169"/>
      <c r="K12" s="170"/>
      <c r="L12" s="171"/>
    </row>
    <row r="13" spans="1:15" s="1" customFormat="1" ht="20.25" customHeight="1" x14ac:dyDescent="0.2">
      <c r="A13" s="144" t="s">
        <v>81</v>
      </c>
      <c r="B13" s="145"/>
      <c r="C13" s="145"/>
      <c r="D13" s="148"/>
      <c r="E13" s="148"/>
      <c r="F13" s="148"/>
      <c r="G13" s="149"/>
      <c r="H13" s="163" t="s">
        <v>44</v>
      </c>
      <c r="I13" s="38" t="s">
        <v>17</v>
      </c>
      <c r="J13" s="138"/>
      <c r="K13" s="139"/>
      <c r="L13" s="140"/>
    </row>
    <row r="14" spans="1:15" s="1" customFormat="1" ht="18" customHeight="1" thickBot="1" x14ac:dyDescent="0.25">
      <c r="A14" s="146"/>
      <c r="B14" s="147"/>
      <c r="C14" s="147"/>
      <c r="D14" s="150"/>
      <c r="E14" s="150"/>
      <c r="F14" s="150"/>
      <c r="G14" s="151"/>
      <c r="H14" s="165"/>
      <c r="I14" s="39" t="s">
        <v>18</v>
      </c>
      <c r="J14" s="141"/>
      <c r="K14" s="142"/>
      <c r="L14" s="143"/>
    </row>
    <row r="15" spans="1:15" ht="15.75" customHeight="1" x14ac:dyDescent="0.3">
      <c r="A15" s="25"/>
      <c r="B15" s="26"/>
      <c r="C15" s="27"/>
      <c r="D15" s="27"/>
      <c r="E15" s="27"/>
      <c r="F15" s="27"/>
      <c r="G15" s="27"/>
      <c r="H15" s="27"/>
      <c r="O15"/>
    </row>
    <row r="16" spans="1:15" ht="15" customHeight="1" thickBot="1" x14ac:dyDescent="0.3">
      <c r="A16">
        <f>COUNTIFS(Vorschaltjahr!$H$18:$H$37,"männlich",Vorschaltjahr!$J$18:$J$37,"Mit Maßnahmebeginn")</f>
        <v>0</v>
      </c>
      <c r="C16" s="7"/>
      <c r="E16">
        <f>COUNTIFS(Vorschaltjahr!$H$18:$H$37,"männlich",Vorschaltjahr!$L$18:$L$37,"Zurück in die Regelklasse",Vorschaltjahr!$K$18:$K$37," vorzeitig abgebrochen")</f>
        <v>0</v>
      </c>
      <c r="O16"/>
    </row>
    <row r="17" spans="1:15" s="41" customFormat="1" ht="39.950000000000003" customHeight="1" thickBot="1" x14ac:dyDescent="0.25">
      <c r="A17" s="40" t="s">
        <v>16</v>
      </c>
      <c r="B17" s="185" t="s">
        <v>5</v>
      </c>
      <c r="C17" s="186"/>
      <c r="D17" s="115" t="s">
        <v>6</v>
      </c>
      <c r="E17" s="116" t="s">
        <v>21</v>
      </c>
      <c r="F17" s="176" t="s">
        <v>80</v>
      </c>
      <c r="G17" s="177"/>
      <c r="H17" s="125" t="s">
        <v>45</v>
      </c>
      <c r="I17" s="126" t="s">
        <v>46</v>
      </c>
      <c r="J17" s="127" t="s">
        <v>83</v>
      </c>
      <c r="K17" s="94" t="s">
        <v>84</v>
      </c>
      <c r="L17" s="93" t="s">
        <v>47</v>
      </c>
      <c r="N17" s="42"/>
      <c r="O17" s="43"/>
    </row>
    <row r="18" spans="1:15" s="107" customFormat="1" ht="36" customHeight="1" x14ac:dyDescent="0.2">
      <c r="A18" s="106" t="s">
        <v>7</v>
      </c>
      <c r="B18" s="187"/>
      <c r="C18" s="188"/>
      <c r="D18" s="117"/>
      <c r="E18" s="118"/>
      <c r="F18" s="178"/>
      <c r="G18" s="179"/>
      <c r="H18" s="128"/>
      <c r="I18" s="129"/>
      <c r="J18" s="130"/>
      <c r="K18" s="102"/>
      <c r="L18" s="92"/>
      <c r="N18" s="108"/>
      <c r="O18" s="109"/>
    </row>
    <row r="19" spans="1:15" s="107" customFormat="1" ht="36" customHeight="1" x14ac:dyDescent="0.2">
      <c r="A19" s="110" t="s">
        <v>8</v>
      </c>
      <c r="B19" s="189"/>
      <c r="C19" s="190"/>
      <c r="D19" s="119"/>
      <c r="E19" s="120"/>
      <c r="F19" s="180"/>
      <c r="G19" s="181"/>
      <c r="H19" s="131"/>
      <c r="I19" s="132"/>
      <c r="J19" s="119"/>
      <c r="K19" s="103"/>
      <c r="L19" s="44"/>
      <c r="N19" s="108"/>
      <c r="O19" s="109"/>
    </row>
    <row r="20" spans="1:15" s="107" customFormat="1" ht="36" customHeight="1" x14ac:dyDescent="0.2">
      <c r="A20" s="110" t="s">
        <v>9</v>
      </c>
      <c r="B20" s="189"/>
      <c r="C20" s="190"/>
      <c r="D20" s="119"/>
      <c r="E20" s="120"/>
      <c r="F20" s="180"/>
      <c r="G20" s="181"/>
      <c r="H20" s="131"/>
      <c r="I20" s="132"/>
      <c r="J20" s="119"/>
      <c r="K20" s="103"/>
      <c r="L20" s="44"/>
      <c r="N20" s="108"/>
      <c r="O20" s="109"/>
    </row>
    <row r="21" spans="1:15" s="107" customFormat="1" ht="36" customHeight="1" x14ac:dyDescent="0.2">
      <c r="A21" s="110" t="s">
        <v>10</v>
      </c>
      <c r="B21" s="189"/>
      <c r="C21" s="190"/>
      <c r="D21" s="119"/>
      <c r="E21" s="120"/>
      <c r="F21" s="180"/>
      <c r="G21" s="181"/>
      <c r="H21" s="131"/>
      <c r="I21" s="132"/>
      <c r="J21" s="119"/>
      <c r="K21" s="103"/>
      <c r="L21" s="44"/>
      <c r="N21" s="108"/>
      <c r="O21" s="109"/>
    </row>
    <row r="22" spans="1:15" s="107" customFormat="1" ht="36" customHeight="1" x14ac:dyDescent="0.2">
      <c r="A22" s="110" t="s">
        <v>11</v>
      </c>
      <c r="B22" s="189"/>
      <c r="C22" s="190"/>
      <c r="D22" s="119"/>
      <c r="E22" s="120"/>
      <c r="F22" s="180"/>
      <c r="G22" s="181"/>
      <c r="H22" s="131"/>
      <c r="I22" s="132"/>
      <c r="J22" s="119"/>
      <c r="K22" s="103"/>
      <c r="L22" s="44"/>
      <c r="N22" s="108"/>
      <c r="O22" s="109"/>
    </row>
    <row r="23" spans="1:15" s="107" customFormat="1" ht="36" customHeight="1" x14ac:dyDescent="0.2">
      <c r="A23" s="110" t="s">
        <v>12</v>
      </c>
      <c r="B23" s="189"/>
      <c r="C23" s="190"/>
      <c r="D23" s="119"/>
      <c r="E23" s="120"/>
      <c r="F23" s="180"/>
      <c r="G23" s="181"/>
      <c r="H23" s="131"/>
      <c r="I23" s="132"/>
      <c r="J23" s="119"/>
      <c r="K23" s="103"/>
      <c r="L23" s="44"/>
      <c r="N23" s="108"/>
      <c r="O23" s="109"/>
    </row>
    <row r="24" spans="1:15" s="107" customFormat="1" ht="36" customHeight="1" x14ac:dyDescent="0.2">
      <c r="A24" s="110" t="s">
        <v>13</v>
      </c>
      <c r="B24" s="189"/>
      <c r="C24" s="190"/>
      <c r="D24" s="119"/>
      <c r="E24" s="120"/>
      <c r="F24" s="180"/>
      <c r="G24" s="181"/>
      <c r="H24" s="131"/>
      <c r="I24" s="132"/>
      <c r="J24" s="119"/>
      <c r="K24" s="103"/>
      <c r="L24" s="44"/>
      <c r="N24" s="108"/>
      <c r="O24" s="109"/>
    </row>
    <row r="25" spans="1:15" s="107" customFormat="1" ht="36" customHeight="1" x14ac:dyDescent="0.2">
      <c r="A25" s="110" t="s">
        <v>14</v>
      </c>
      <c r="B25" s="189"/>
      <c r="C25" s="190"/>
      <c r="D25" s="119"/>
      <c r="E25" s="120"/>
      <c r="F25" s="180"/>
      <c r="G25" s="181"/>
      <c r="H25" s="131"/>
      <c r="I25" s="132"/>
      <c r="J25" s="119"/>
      <c r="K25" s="103"/>
      <c r="L25" s="44"/>
      <c r="N25" s="108"/>
      <c r="O25" s="109"/>
    </row>
    <row r="26" spans="1:15" s="107" customFormat="1" ht="36" customHeight="1" x14ac:dyDescent="0.2">
      <c r="A26" s="110" t="s">
        <v>15</v>
      </c>
      <c r="B26" s="189"/>
      <c r="C26" s="190"/>
      <c r="D26" s="119"/>
      <c r="E26" s="120"/>
      <c r="F26" s="180"/>
      <c r="G26" s="181"/>
      <c r="H26" s="131"/>
      <c r="I26" s="132"/>
      <c r="J26" s="119"/>
      <c r="K26" s="103"/>
      <c r="L26" s="44"/>
      <c r="N26" s="108"/>
      <c r="O26" s="109"/>
    </row>
    <row r="27" spans="1:15" s="107" customFormat="1" ht="36" customHeight="1" x14ac:dyDescent="0.2">
      <c r="A27" s="110" t="s">
        <v>41</v>
      </c>
      <c r="B27" s="189"/>
      <c r="C27" s="190"/>
      <c r="D27" s="119"/>
      <c r="E27" s="120"/>
      <c r="F27" s="180"/>
      <c r="G27" s="181"/>
      <c r="H27" s="131"/>
      <c r="I27" s="132"/>
      <c r="J27" s="119"/>
      <c r="K27" s="103"/>
      <c r="L27" s="44"/>
      <c r="N27" s="108"/>
      <c r="O27" s="109"/>
    </row>
    <row r="28" spans="1:15" s="107" customFormat="1" ht="36" customHeight="1" x14ac:dyDescent="0.2">
      <c r="A28" s="110" t="s">
        <v>52</v>
      </c>
      <c r="B28" s="189"/>
      <c r="C28" s="190"/>
      <c r="D28" s="119"/>
      <c r="E28" s="120"/>
      <c r="F28" s="180"/>
      <c r="G28" s="181"/>
      <c r="H28" s="131"/>
      <c r="I28" s="132"/>
      <c r="J28" s="119"/>
      <c r="K28" s="103"/>
      <c r="L28" s="44"/>
      <c r="N28" s="108"/>
      <c r="O28" s="109"/>
    </row>
    <row r="29" spans="1:15" s="107" customFormat="1" ht="36" customHeight="1" x14ac:dyDescent="0.2">
      <c r="A29" s="110" t="s">
        <v>53</v>
      </c>
      <c r="B29" s="189"/>
      <c r="C29" s="190"/>
      <c r="D29" s="119"/>
      <c r="E29" s="120"/>
      <c r="F29" s="180"/>
      <c r="G29" s="181"/>
      <c r="H29" s="131"/>
      <c r="I29" s="132"/>
      <c r="J29" s="119"/>
      <c r="K29" s="103"/>
      <c r="L29" s="44"/>
      <c r="N29" s="108"/>
      <c r="O29" s="109"/>
    </row>
    <row r="30" spans="1:15" s="107" customFormat="1" ht="36" customHeight="1" x14ac:dyDescent="0.2">
      <c r="A30" s="110" t="s">
        <v>54</v>
      </c>
      <c r="B30" s="189"/>
      <c r="C30" s="190"/>
      <c r="D30" s="119"/>
      <c r="E30" s="120"/>
      <c r="F30" s="180"/>
      <c r="G30" s="181"/>
      <c r="H30" s="131"/>
      <c r="I30" s="132"/>
      <c r="J30" s="119"/>
      <c r="K30" s="103"/>
      <c r="L30" s="44"/>
      <c r="N30" s="108"/>
      <c r="O30" s="109"/>
    </row>
    <row r="31" spans="1:15" s="107" customFormat="1" ht="36" customHeight="1" x14ac:dyDescent="0.2">
      <c r="A31" s="110" t="s">
        <v>55</v>
      </c>
      <c r="B31" s="189"/>
      <c r="C31" s="190"/>
      <c r="D31" s="119"/>
      <c r="E31" s="120"/>
      <c r="F31" s="180"/>
      <c r="G31" s="181"/>
      <c r="H31" s="131"/>
      <c r="I31" s="132"/>
      <c r="J31" s="119"/>
      <c r="K31" s="103"/>
      <c r="L31" s="44"/>
      <c r="N31" s="108"/>
      <c r="O31" s="109"/>
    </row>
    <row r="32" spans="1:15" s="107" customFormat="1" ht="36" customHeight="1" x14ac:dyDescent="0.2">
      <c r="A32" s="110" t="s">
        <v>56</v>
      </c>
      <c r="B32" s="189"/>
      <c r="C32" s="190"/>
      <c r="D32" s="119"/>
      <c r="E32" s="120"/>
      <c r="F32" s="180"/>
      <c r="G32" s="181"/>
      <c r="H32" s="131"/>
      <c r="I32" s="132"/>
      <c r="J32" s="119"/>
      <c r="K32" s="103"/>
      <c r="L32" s="44"/>
      <c r="N32" s="108"/>
      <c r="O32" s="109"/>
    </row>
    <row r="33" spans="1:20" s="107" customFormat="1" ht="36" customHeight="1" x14ac:dyDescent="0.2">
      <c r="A33" s="110" t="s">
        <v>57</v>
      </c>
      <c r="B33" s="189"/>
      <c r="C33" s="190"/>
      <c r="D33" s="119"/>
      <c r="E33" s="120"/>
      <c r="F33" s="180"/>
      <c r="G33" s="181"/>
      <c r="H33" s="131"/>
      <c r="I33" s="132"/>
      <c r="J33" s="119"/>
      <c r="K33" s="103"/>
      <c r="L33" s="44"/>
      <c r="N33" s="108"/>
      <c r="O33" s="109"/>
    </row>
    <row r="34" spans="1:20" s="107" customFormat="1" ht="36" customHeight="1" x14ac:dyDescent="0.2">
      <c r="A34" s="111" t="s">
        <v>58</v>
      </c>
      <c r="B34" s="191"/>
      <c r="C34" s="192"/>
      <c r="D34" s="121"/>
      <c r="E34" s="122"/>
      <c r="F34" s="193"/>
      <c r="G34" s="194"/>
      <c r="H34" s="133"/>
      <c r="I34" s="134"/>
      <c r="J34" s="121"/>
      <c r="K34" s="104"/>
      <c r="L34" s="45"/>
      <c r="N34" s="108"/>
      <c r="O34" s="109"/>
    </row>
    <row r="35" spans="1:20" s="107" customFormat="1" ht="36" customHeight="1" x14ac:dyDescent="0.2">
      <c r="A35" s="111" t="s">
        <v>60</v>
      </c>
      <c r="B35" s="191"/>
      <c r="C35" s="192"/>
      <c r="D35" s="121"/>
      <c r="E35" s="122"/>
      <c r="F35" s="193"/>
      <c r="G35" s="194"/>
      <c r="H35" s="133"/>
      <c r="I35" s="135"/>
      <c r="J35" s="121"/>
      <c r="K35" s="104"/>
      <c r="L35" s="45"/>
      <c r="N35" s="108"/>
      <c r="O35" s="109"/>
    </row>
    <row r="36" spans="1:20" s="107" customFormat="1" ht="36" customHeight="1" x14ac:dyDescent="0.2">
      <c r="A36" s="111" t="s">
        <v>61</v>
      </c>
      <c r="B36" s="191"/>
      <c r="C36" s="192"/>
      <c r="D36" s="121"/>
      <c r="E36" s="122"/>
      <c r="F36" s="193"/>
      <c r="G36" s="194"/>
      <c r="H36" s="133"/>
      <c r="I36" s="135"/>
      <c r="J36" s="121"/>
      <c r="K36" s="104"/>
      <c r="L36" s="45"/>
      <c r="N36" s="108"/>
      <c r="O36" s="109"/>
    </row>
    <row r="37" spans="1:20" s="107" customFormat="1" ht="36" customHeight="1" thickBot="1" x14ac:dyDescent="0.25">
      <c r="A37" s="112" t="s">
        <v>62</v>
      </c>
      <c r="B37" s="195"/>
      <c r="C37" s="196"/>
      <c r="D37" s="123"/>
      <c r="E37" s="124"/>
      <c r="F37" s="197"/>
      <c r="G37" s="198"/>
      <c r="H37" s="136"/>
      <c r="I37" s="137"/>
      <c r="J37" s="123"/>
      <c r="K37" s="105"/>
      <c r="L37" s="46"/>
      <c r="N37" s="108"/>
      <c r="O37" s="109"/>
    </row>
    <row r="38" spans="1:20" x14ac:dyDescent="0.2">
      <c r="A38" s="6"/>
      <c r="B38" s="6"/>
      <c r="C38" s="6"/>
      <c r="D38" s="6"/>
      <c r="E38" s="6"/>
      <c r="F38" s="6"/>
      <c r="G38" s="6"/>
      <c r="M38"/>
      <c r="N38"/>
      <c r="O38"/>
      <c r="P38"/>
      <c r="Q38"/>
      <c r="R38"/>
      <c r="S38"/>
      <c r="T38"/>
    </row>
    <row r="39" spans="1:20" x14ac:dyDescent="0.2">
      <c r="A39" s="6"/>
      <c r="B39" s="6"/>
      <c r="C39" s="6"/>
      <c r="D39" s="6"/>
      <c r="E39" s="6"/>
      <c r="F39" s="6"/>
      <c r="G39" s="6"/>
      <c r="M39"/>
      <c r="N39"/>
      <c r="O39"/>
      <c r="P39"/>
      <c r="Q39"/>
      <c r="R39"/>
      <c r="S39"/>
      <c r="T39"/>
    </row>
    <row r="40" spans="1:20" x14ac:dyDescent="0.2">
      <c r="A40" s="6"/>
      <c r="B40" s="6"/>
      <c r="C40" s="6"/>
      <c r="D40" s="6"/>
      <c r="E40" s="6"/>
      <c r="F40" s="6"/>
      <c r="G40" s="6"/>
      <c r="M40"/>
      <c r="N40"/>
      <c r="O40"/>
      <c r="P40"/>
      <c r="Q40"/>
      <c r="R40"/>
      <c r="S40"/>
      <c r="T40"/>
    </row>
    <row r="41" spans="1:20" x14ac:dyDescent="0.2">
      <c r="A41" s="6"/>
      <c r="B41" s="6"/>
      <c r="C41" s="6"/>
      <c r="D41" s="6"/>
      <c r="E41" s="6"/>
      <c r="F41" s="6"/>
      <c r="G41" s="6"/>
      <c r="M41"/>
      <c r="N41"/>
      <c r="O41"/>
      <c r="P41"/>
      <c r="Q41"/>
      <c r="R41"/>
      <c r="S41"/>
      <c r="T41"/>
    </row>
    <row r="42" spans="1:20" x14ac:dyDescent="0.2">
      <c r="A42" s="6"/>
      <c r="B42" s="6"/>
      <c r="C42" s="6"/>
      <c r="D42" s="6"/>
      <c r="E42" s="6"/>
      <c r="F42" s="6"/>
      <c r="G42" s="6"/>
      <c r="M42"/>
      <c r="N42"/>
      <c r="O42"/>
      <c r="P42"/>
      <c r="Q42"/>
      <c r="R42"/>
      <c r="S42"/>
      <c r="T42"/>
    </row>
    <row r="43" spans="1:20" x14ac:dyDescent="0.2">
      <c r="A43" s="6"/>
      <c r="B43" s="6"/>
      <c r="C43" s="6"/>
      <c r="D43" s="6"/>
      <c r="E43" s="6"/>
      <c r="F43" s="6"/>
      <c r="G43" s="6"/>
      <c r="M43"/>
      <c r="N43"/>
      <c r="O43"/>
      <c r="P43"/>
      <c r="Q43"/>
      <c r="R43"/>
      <c r="S43"/>
      <c r="T43"/>
    </row>
    <row r="44" spans="1:20" ht="23.25" customHeight="1" x14ac:dyDescent="0.2">
      <c r="A44" s="6"/>
      <c r="B44" s="6"/>
      <c r="C44" s="6"/>
      <c r="D44" s="6"/>
      <c r="E44" s="6"/>
      <c r="F44" s="6"/>
      <c r="G44" s="6"/>
      <c r="M44"/>
      <c r="N44"/>
      <c r="O44"/>
      <c r="P44"/>
      <c r="Q44"/>
      <c r="R44"/>
      <c r="S44"/>
      <c r="T44"/>
    </row>
    <row r="45" spans="1:20" ht="8.25" customHeight="1" x14ac:dyDescent="0.2">
      <c r="A45" s="6"/>
      <c r="B45" s="6"/>
      <c r="C45" s="6"/>
      <c r="D45" s="6"/>
      <c r="E45" s="6"/>
      <c r="F45" s="6"/>
      <c r="G45" s="6"/>
      <c r="M45"/>
      <c r="N45"/>
      <c r="O45"/>
      <c r="P45"/>
      <c r="Q45"/>
      <c r="R45"/>
      <c r="S45"/>
      <c r="T45"/>
    </row>
    <row r="46" spans="1:20" ht="16.5" customHeight="1" x14ac:dyDescent="0.2">
      <c r="A46" s="6"/>
      <c r="B46" s="6"/>
      <c r="C46" s="6"/>
      <c r="D46" s="6"/>
      <c r="E46" s="6"/>
      <c r="F46" s="6"/>
      <c r="G46" s="6"/>
      <c r="M46"/>
      <c r="N46"/>
      <c r="O46"/>
      <c r="P46"/>
      <c r="Q46"/>
      <c r="R46"/>
      <c r="S46"/>
      <c r="T46"/>
    </row>
    <row r="47" spans="1:20" s="5" customFormat="1" ht="36.75" customHeight="1" x14ac:dyDescent="0.35">
      <c r="D47" s="6"/>
      <c r="E47" s="1"/>
    </row>
    <row r="48" spans="1:20" s="6" customFormat="1" ht="24" customHeight="1" x14ac:dyDescent="0.2">
      <c r="E48" s="1"/>
    </row>
    <row r="49" spans="5:5" s="6" customFormat="1" ht="24" customHeight="1" x14ac:dyDescent="0.2">
      <c r="E49" s="1"/>
    </row>
    <row r="50" spans="5:5" s="6" customFormat="1" ht="24" customHeight="1" x14ac:dyDescent="0.2">
      <c r="E50" s="1"/>
    </row>
    <row r="51" spans="5:5" s="6" customFormat="1" ht="24" customHeight="1" x14ac:dyDescent="0.2">
      <c r="E51" s="1"/>
    </row>
    <row r="52" spans="5:5" s="6" customFormat="1" ht="24" customHeight="1" x14ac:dyDescent="0.2">
      <c r="E52" s="1"/>
    </row>
    <row r="53" spans="5:5" s="6" customFormat="1" ht="24" customHeight="1" x14ac:dyDescent="0.2">
      <c r="E53" s="1"/>
    </row>
    <row r="54" spans="5:5" s="6" customFormat="1" ht="24" customHeight="1" x14ac:dyDescent="0.2">
      <c r="E54" s="1"/>
    </row>
    <row r="55" spans="5:5" s="6" customFormat="1" ht="24" customHeight="1" x14ac:dyDescent="0.2">
      <c r="E55" s="1"/>
    </row>
    <row r="56" spans="5:5" s="6" customFormat="1" ht="24" customHeight="1" x14ac:dyDescent="0.2">
      <c r="E56" s="1"/>
    </row>
    <row r="57" spans="5:5" s="6" customFormat="1" ht="24" customHeight="1" x14ac:dyDescent="0.2">
      <c r="E57" s="1"/>
    </row>
    <row r="58" spans="5:5" s="6" customFormat="1" ht="24" customHeight="1" x14ac:dyDescent="0.2">
      <c r="E58" s="1"/>
    </row>
    <row r="59" spans="5:5" s="6" customFormat="1" ht="24" customHeight="1" x14ac:dyDescent="0.2">
      <c r="E59" s="1"/>
    </row>
    <row r="60" spans="5:5" s="6" customFormat="1" ht="24" customHeight="1" x14ac:dyDescent="0.2">
      <c r="E60" s="1"/>
    </row>
    <row r="61" spans="5:5" s="6" customFormat="1" ht="24" customHeight="1" x14ac:dyDescent="0.2">
      <c r="E61" s="1"/>
    </row>
    <row r="62" spans="5:5" s="6" customFormat="1" ht="24" customHeight="1" x14ac:dyDescent="0.2">
      <c r="E62" s="1"/>
    </row>
    <row r="63" spans="5:5" s="6" customFormat="1" ht="24" customHeight="1" x14ac:dyDescent="0.2">
      <c r="E63" s="1"/>
    </row>
    <row r="64" spans="5:5" s="6" customFormat="1" ht="24" customHeight="1" x14ac:dyDescent="0.2">
      <c r="E64" s="1"/>
    </row>
    <row r="65" spans="1:20" s="6" customFormat="1" ht="24" customHeight="1" x14ac:dyDescent="0.2">
      <c r="E65" s="1"/>
    </row>
    <row r="66" spans="1:20" s="6" customFormat="1" ht="24" customHeight="1" x14ac:dyDescent="0.2">
      <c r="E66" s="1"/>
    </row>
    <row r="67" spans="1:20" s="6" customFormat="1" ht="24" customHeight="1" x14ac:dyDescent="0.2">
      <c r="E67" s="1"/>
    </row>
    <row r="68" spans="1:20" s="6" customFormat="1" ht="24" customHeight="1" x14ac:dyDescent="0.2">
      <c r="E68" s="1"/>
    </row>
    <row r="69" spans="1:20" s="6" customFormat="1" ht="24" customHeight="1" x14ac:dyDescent="0.2">
      <c r="E69" s="1"/>
    </row>
    <row r="70" spans="1:20" s="6" customFormat="1" ht="24" customHeight="1" x14ac:dyDescent="0.2">
      <c r="E70" s="1"/>
    </row>
    <row r="71" spans="1:20" s="6" customFormat="1" ht="24" customHeight="1" x14ac:dyDescent="0.2">
      <c r="E71" s="1"/>
    </row>
    <row r="72" spans="1:20" s="6" customFormat="1" ht="24" customHeight="1" x14ac:dyDescent="0.2">
      <c r="E72" s="1"/>
    </row>
    <row r="73" spans="1:20" s="6" customFormat="1" ht="24" customHeight="1" x14ac:dyDescent="0.2">
      <c r="E73" s="1"/>
    </row>
    <row r="74" spans="1:20" s="6" customFormat="1" ht="24" customHeight="1" x14ac:dyDescent="0.2">
      <c r="E74" s="1"/>
    </row>
    <row r="75" spans="1:20" x14ac:dyDescent="0.2">
      <c r="A75" s="6"/>
      <c r="B75" s="6"/>
      <c r="C75" s="6"/>
      <c r="D75" s="1"/>
      <c r="E75" s="1"/>
      <c r="F75" s="6"/>
      <c r="G75" s="6"/>
      <c r="M75"/>
      <c r="N75"/>
      <c r="O75"/>
      <c r="P75"/>
      <c r="Q75"/>
      <c r="R75"/>
      <c r="S75"/>
      <c r="T75"/>
    </row>
    <row r="98" spans="2:20" x14ac:dyDescent="0.2">
      <c r="B98" s="6"/>
      <c r="C98" s="6"/>
      <c r="D98" s="6"/>
      <c r="E98" s="6"/>
    </row>
    <row r="101" spans="2:20" s="9" customFormat="1" ht="12.75" x14ac:dyDescent="0.2">
      <c r="M101" s="8"/>
      <c r="N101" s="8"/>
      <c r="O101" s="8"/>
      <c r="P101" s="8"/>
      <c r="Q101" s="8"/>
      <c r="R101" s="8"/>
      <c r="S101" s="8"/>
      <c r="T101" s="8"/>
    </row>
  </sheetData>
  <sheetProtection algorithmName="SHA-512" hashValue="vJGQ2XtEyFP2mfql43lReB/8aUL3TjEByIyOqTXDxpO3N2V7cFfxOBSkWWfbPgEXL1gD/RWv+RlOAoNpMFIsuQ==" saltValue="68KC8f03YMnwPmYZDuUzXA==" spinCount="100000" sheet="1" objects="1" selectLockedCells="1"/>
  <mergeCells count="61">
    <mergeCell ref="B30:C30"/>
    <mergeCell ref="B31:C31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35:C35"/>
    <mergeCell ref="B36:C36"/>
    <mergeCell ref="B37:C37"/>
    <mergeCell ref="F35:G35"/>
    <mergeCell ref="F36:G36"/>
    <mergeCell ref="F37:G37"/>
    <mergeCell ref="B32:C32"/>
    <mergeCell ref="B33:C33"/>
    <mergeCell ref="B34:C34"/>
    <mergeCell ref="F32:G32"/>
    <mergeCell ref="F33:G33"/>
    <mergeCell ref="F34:G34"/>
    <mergeCell ref="F29:G29"/>
    <mergeCell ref="F30:G30"/>
    <mergeCell ref="F31:G31"/>
    <mergeCell ref="F26:G26"/>
    <mergeCell ref="F27:G27"/>
    <mergeCell ref="F28:G28"/>
    <mergeCell ref="F23:G23"/>
    <mergeCell ref="F24:G24"/>
    <mergeCell ref="F25:G25"/>
    <mergeCell ref="F20:G20"/>
    <mergeCell ref="F21:G21"/>
    <mergeCell ref="F22:G22"/>
    <mergeCell ref="F17:G17"/>
    <mergeCell ref="F18:G18"/>
    <mergeCell ref="F19:G19"/>
    <mergeCell ref="A7:G7"/>
    <mergeCell ref="H13:H14"/>
    <mergeCell ref="H11:H12"/>
    <mergeCell ref="B17:C17"/>
    <mergeCell ref="B18:C18"/>
    <mergeCell ref="B19:C19"/>
    <mergeCell ref="J13:L13"/>
    <mergeCell ref="J14:L14"/>
    <mergeCell ref="A13:C14"/>
    <mergeCell ref="D13:G14"/>
    <mergeCell ref="I7:J7"/>
    <mergeCell ref="A11:C12"/>
    <mergeCell ref="F9:F10"/>
    <mergeCell ref="D11:G12"/>
    <mergeCell ref="D9:E10"/>
    <mergeCell ref="G9:G10"/>
    <mergeCell ref="A9:C10"/>
    <mergeCell ref="J9:L9"/>
    <mergeCell ref="J10:L10"/>
    <mergeCell ref="J11:L11"/>
    <mergeCell ref="J12:L12"/>
    <mergeCell ref="H9:H10"/>
  </mergeCells>
  <printOptions horizontalCentered="1" verticalCentered="1"/>
  <pageMargins left="0.23622047244094491" right="0.23622047244094491" top="0.55118110236220474" bottom="0.19685039370078741" header="0" footer="0.19685039370078741"/>
  <pageSetup paperSize="9" scale="51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'Dropdown-Listen'!$C$5:$C$8</xm:f>
          </x14:formula1>
          <xm:sqref>I7</xm:sqref>
        </x14:dataValidation>
        <x14:dataValidation type="list" allowBlank="1" showInputMessage="1" showErrorMessage="1" xr:uid="{00000000-0002-0000-0000-000001000000}">
          <x14:formula1>
            <xm:f>'Dropdown-Listen'!$B$7:$B$12</xm:f>
          </x14:formula1>
          <xm:sqref>L7</xm:sqref>
        </x14:dataValidation>
        <x14:dataValidation type="list" allowBlank="1" showInputMessage="1" showErrorMessage="1" xr:uid="{00000000-0002-0000-0000-000002000000}">
          <x14:formula1>
            <xm:f>'Dropdown-Listen'!$C$11:$C$26</xm:f>
          </x14:formula1>
          <xm:sqref>D9:E10</xm:sqref>
        </x14:dataValidation>
        <x14:dataValidation type="list" allowBlank="1" showInputMessage="1" showErrorMessage="1" xr:uid="{00000000-0002-0000-0000-000003000000}">
          <x14:formula1>
            <xm:f>'Dropdown-Listen'!$D$4:$D$7</xm:f>
          </x14:formula1>
          <xm:sqref>H18:H37</xm:sqref>
        </x14:dataValidation>
        <x14:dataValidation type="list" allowBlank="1" showInputMessage="1" showErrorMessage="1" xr:uid="{00000000-0002-0000-0000-000004000000}">
          <x14:formula1>
            <xm:f>'Dropdown-Listen'!$D$8:$D$10</xm:f>
          </x14:formula1>
          <xm:sqref>J18:J37</xm:sqref>
        </x14:dataValidation>
        <x14:dataValidation type="list" allowBlank="1" showInputMessage="1" showErrorMessage="1" xr:uid="{00000000-0002-0000-0000-000005000000}">
          <x14:formula1>
            <xm:f>'Dropdown-Listen'!$D$11:$D$13</xm:f>
          </x14:formula1>
          <xm:sqref>K18:K37</xm:sqref>
        </x14:dataValidation>
        <x14:dataValidation type="list" allowBlank="1" showInputMessage="1" showErrorMessage="1" xr:uid="{00000000-0002-0000-0000-000006000000}">
          <x14:formula1>
            <xm:f>'Dropdown-Listen'!$B$15:$B$18</xm:f>
          </x14:formula1>
          <xm:sqref>L18:L37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8"/>
  <sheetViews>
    <sheetView showZeros="0" workbookViewId="0">
      <selection activeCell="B22" sqref="B22:B23"/>
    </sheetView>
  </sheetViews>
  <sheetFormatPr baseColWidth="10" defaultRowHeight="15" x14ac:dyDescent="0.2"/>
  <cols>
    <col min="1" max="1" width="11.88671875" customWidth="1"/>
    <col min="2" max="2" width="19.88671875" style="36" customWidth="1"/>
    <col min="3" max="3" width="10" style="36" customWidth="1"/>
    <col min="4" max="4" width="20.33203125" style="36" customWidth="1"/>
    <col min="5" max="5" width="4.6640625" style="36" customWidth="1"/>
    <col min="6" max="9" width="4.6640625" customWidth="1"/>
    <col min="10" max="10" width="28.5546875" customWidth="1"/>
    <col min="11" max="17" width="4.6640625" customWidth="1"/>
    <col min="19" max="19" width="18.88671875" customWidth="1"/>
    <col min="20" max="29" width="4.6640625" customWidth="1"/>
  </cols>
  <sheetData>
    <row r="1" spans="1:19" ht="45" customHeight="1" x14ac:dyDescent="0.2">
      <c r="D1" s="35"/>
      <c r="E1" s="215" t="s">
        <v>63</v>
      </c>
      <c r="F1" s="215"/>
      <c r="G1" s="215"/>
      <c r="H1" s="215"/>
      <c r="I1" s="215"/>
      <c r="J1" s="215"/>
      <c r="K1" s="215"/>
      <c r="L1" s="215"/>
      <c r="M1" s="215"/>
      <c r="N1" s="215"/>
    </row>
    <row r="2" spans="1:19" ht="21" customHeight="1" x14ac:dyDescent="0.2"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9" ht="23.25" x14ac:dyDescent="0.35">
      <c r="D3" s="216">
        <f>Vorschaltjahr!I7</f>
        <v>0</v>
      </c>
      <c r="E3" s="216"/>
      <c r="F3" s="216"/>
      <c r="G3" s="216"/>
      <c r="H3" s="216"/>
      <c r="I3" s="216"/>
      <c r="J3" s="47" t="str">
        <f>[1]Datenbogen!K8</f>
        <v>Schulhalbjahr</v>
      </c>
      <c r="K3" s="217">
        <f>Vorschaltjahr!L7</f>
        <v>0</v>
      </c>
      <c r="L3" s="217"/>
      <c r="M3" s="217"/>
      <c r="N3" s="217"/>
    </row>
    <row r="4" spans="1:19" ht="9.75" customHeight="1" x14ac:dyDescent="0.3">
      <c r="D4" s="37"/>
      <c r="E4" s="32"/>
      <c r="F4" s="33"/>
      <c r="G4" s="34"/>
      <c r="H4" s="33"/>
      <c r="I4" s="33"/>
      <c r="J4" s="32"/>
      <c r="K4" s="32"/>
      <c r="L4" s="32"/>
      <c r="M4" s="32"/>
      <c r="N4" s="32"/>
    </row>
    <row r="5" spans="1:19" x14ac:dyDescent="0.2">
      <c r="E5"/>
    </row>
    <row r="6" spans="1:19" ht="15" customHeight="1" x14ac:dyDescent="0.2"/>
    <row r="7" spans="1:19" ht="30" customHeight="1" x14ac:dyDescent="0.2">
      <c r="A7" s="218">
        <f>Vorschaltjahr!D9</f>
        <v>0</v>
      </c>
      <c r="B7" s="219"/>
      <c r="C7" s="218">
        <f>Vorschaltjahr!D11</f>
        <v>0</v>
      </c>
      <c r="D7" s="222"/>
      <c r="E7" s="222"/>
      <c r="F7" s="222"/>
      <c r="G7" s="222"/>
      <c r="H7" s="219"/>
      <c r="J7" s="218">
        <f>Vorschaltjahr!G9</f>
        <v>0</v>
      </c>
      <c r="K7" s="218">
        <f>Vorschaltjahr!J13</f>
        <v>0</v>
      </c>
      <c r="L7" s="222"/>
      <c r="M7" s="222"/>
      <c r="N7" s="219"/>
    </row>
    <row r="8" spans="1:19" ht="6.75" customHeight="1" x14ac:dyDescent="0.2">
      <c r="A8" s="220"/>
      <c r="B8" s="221"/>
      <c r="C8" s="220"/>
      <c r="D8" s="223"/>
      <c r="E8" s="223"/>
      <c r="F8" s="223"/>
      <c r="G8" s="223"/>
      <c r="H8" s="221"/>
      <c r="J8" s="220"/>
      <c r="K8" s="220"/>
      <c r="L8" s="223"/>
      <c r="M8" s="223"/>
      <c r="N8" s="221"/>
    </row>
    <row r="9" spans="1:19" x14ac:dyDescent="0.2">
      <c r="A9" s="225" t="s">
        <v>43</v>
      </c>
      <c r="B9" s="226"/>
      <c r="C9" s="224" t="s">
        <v>19</v>
      </c>
      <c r="D9" s="213"/>
      <c r="E9" s="213"/>
      <c r="F9" s="213"/>
      <c r="G9" s="213"/>
      <c r="H9" s="214"/>
      <c r="J9" s="86" t="s">
        <v>20</v>
      </c>
      <c r="K9" s="213" t="s">
        <v>85</v>
      </c>
      <c r="L9" s="213"/>
      <c r="M9" s="213"/>
      <c r="N9" s="214"/>
    </row>
    <row r="10" spans="1:19" ht="15.75" thickBot="1" x14ac:dyDescent="0.25"/>
    <row r="11" spans="1:19" ht="15" customHeight="1" x14ac:dyDescent="0.2">
      <c r="A11" s="199" t="s">
        <v>86</v>
      </c>
      <c r="B11" s="200"/>
      <c r="D11" s="199" t="s">
        <v>64</v>
      </c>
      <c r="E11" s="205"/>
      <c r="F11" s="205"/>
      <c r="G11" s="205"/>
      <c r="H11" s="200"/>
      <c r="J11" s="203" t="s">
        <v>65</v>
      </c>
      <c r="K11" s="207"/>
      <c r="L11" s="207"/>
      <c r="M11" s="207"/>
      <c r="N11" s="208"/>
    </row>
    <row r="12" spans="1:19" ht="15.75" thickBot="1" x14ac:dyDescent="0.25">
      <c r="A12" s="201"/>
      <c r="B12" s="202"/>
      <c r="D12" s="201"/>
      <c r="E12" s="206"/>
      <c r="F12" s="206"/>
      <c r="G12" s="206"/>
      <c r="H12" s="202"/>
      <c r="J12" s="204"/>
      <c r="K12" s="209"/>
      <c r="L12" s="209"/>
      <c r="M12" s="209"/>
      <c r="N12" s="210"/>
    </row>
    <row r="13" spans="1:19" ht="45" thickBot="1" x14ac:dyDescent="0.25">
      <c r="A13" s="48" t="s">
        <v>45</v>
      </c>
      <c r="B13" s="49"/>
      <c r="C13"/>
      <c r="D13" s="50" t="s">
        <v>47</v>
      </c>
      <c r="E13" s="51" t="s">
        <v>66</v>
      </c>
      <c r="F13" s="52" t="s">
        <v>50</v>
      </c>
      <c r="G13" s="53" t="s">
        <v>48</v>
      </c>
      <c r="H13" s="54" t="s">
        <v>67</v>
      </c>
      <c r="J13" s="48" t="s">
        <v>68</v>
      </c>
      <c r="K13" s="55" t="s">
        <v>66</v>
      </c>
      <c r="L13" s="97" t="s">
        <v>50</v>
      </c>
      <c r="M13" s="98" t="s">
        <v>48</v>
      </c>
      <c r="N13" s="99" t="s">
        <v>67</v>
      </c>
    </row>
    <row r="14" spans="1:19" ht="27" customHeight="1" x14ac:dyDescent="0.35">
      <c r="A14" s="56" t="s">
        <v>50</v>
      </c>
      <c r="B14" s="58">
        <f>COUNTIFS(Vorschaltjahr!H18:H37,"männlich",Vorschaltjahr!$J$18:$J$37,"Mit Maßnahmebeginn")</f>
        <v>0</v>
      </c>
      <c r="C14"/>
      <c r="D14" s="67" t="s">
        <v>78</v>
      </c>
      <c r="E14" s="95">
        <f t="shared" ref="E14:E15" si="0">SUM(F14:H14)</f>
        <v>0</v>
      </c>
      <c r="F14" s="101">
        <f>COUNTIFS(Vorschaltjahr!$H$18:$H$37,"männlich",Vorschaltjahr!$L$18:$L$37,"Verbleib in der Regelklasse",Vorschaltjahr!$K$18:$K$37,"PUSCH vorzeitig abgebrochen")</f>
        <v>0</v>
      </c>
      <c r="G14" s="59">
        <f>COUNTIFS(Vorschaltjahr!$H$18:$H$37,"weiblich",Vorschaltjahr!$L$18:$L$37,"Verbleib in der Regelklasse",Vorschaltjahr!$K$18:$K$37,"PUSCH vorzeitig abgebrochen")</f>
        <v>0</v>
      </c>
      <c r="H14" s="60">
        <f>COUNTIFS(Vorschaltjahr!$H$18:$H$37,"divers",Vorschaltjahr!$L$18:$L$37,"Verbleib in der Regelklasse",Vorschaltjahr!$K$18:$K$37,"PUSCH vorzeitig abgebrochen")</f>
        <v>0</v>
      </c>
      <c r="J14" s="67" t="s">
        <v>78</v>
      </c>
      <c r="K14" s="95">
        <f>SUM(L14:N14)</f>
        <v>0</v>
      </c>
      <c r="L14" s="101">
        <f>COUNTIFS(Vorschaltjahr!$L$18:$L$37,"Verbleib in der Regelklasse",Vorschaltjahr!$K$18:$K$37,"Mit Ende des Schuljahres ",Vorschaltjahr!$H$18:$H$37,"männlich")</f>
        <v>0</v>
      </c>
      <c r="M14" s="59">
        <f>COUNTIFS(Vorschaltjahr!$L$18:$L$37,"Verbleib in der Regelklasse",Vorschaltjahr!$K$18:$K$37,"Mit Ende des Schuljahres ",Vorschaltjahr!$H$18:$H$37,"weiblich")</f>
        <v>0</v>
      </c>
      <c r="N14" s="60">
        <f>COUNTIFS(Vorschaltjahr!$L$18:$L$37,"Verbleib in der Regelklasse",Vorschaltjahr!$K$18:$K$37,"Mit Ende des Schuljahres ",Vorschaltjahr!$H$18:$H$37,"divers")</f>
        <v>0</v>
      </c>
      <c r="S14" s="91"/>
    </row>
    <row r="15" spans="1:19" ht="27" customHeight="1" thickBot="1" x14ac:dyDescent="0.4">
      <c r="A15" s="61" t="s">
        <v>48</v>
      </c>
      <c r="B15" s="57">
        <f>COUNTIFS(Vorschaltjahr!H19:H38,"weiblich",Vorschaltjahr!$J$18:$J$37,"Mit Maßnahmebeginn")</f>
        <v>0</v>
      </c>
      <c r="C15"/>
      <c r="D15" s="70" t="s">
        <v>70</v>
      </c>
      <c r="E15" s="113">
        <f t="shared" si="0"/>
        <v>0</v>
      </c>
      <c r="F15" s="114">
        <f>COUNTIFS(Vorschaltjahr!$H$18:$H$37,"männlich",Vorschaltjahr!$L$18:$L$37,"Sonstiges (z.B. Umzug o.ä.)",Vorschaltjahr!$K$18:$K$37,"PUSCH vorzeitig abgebrochen")</f>
        <v>0</v>
      </c>
      <c r="G15" s="71">
        <f>COUNTIFS(Vorschaltjahr!$H$18:$H$37,"weiblich",Vorschaltjahr!$L$18:$L$37,"Sonstiges (z.B. Umzug o.ä.)",Vorschaltjahr!$K$18:$K$37,"PUSCH vorzeitig abgebrochen")</f>
        <v>0</v>
      </c>
      <c r="H15" s="72">
        <f>COUNTIFS(Vorschaltjahr!$H$18:$H$37,"divers",Vorschaltjahr!$L$18:$L$37,"Sonstiges (z.B. Umzug o.ä.)",Vorschaltjahr!$K$18:$K$37,"PUSCH vorzeitig abgebrochen")</f>
        <v>0</v>
      </c>
      <c r="J15" s="82" t="s">
        <v>79</v>
      </c>
      <c r="K15" s="96">
        <f t="shared" ref="K15:K16" si="1">SUM(L15:N15)</f>
        <v>0</v>
      </c>
      <c r="L15" s="64">
        <f>COUNTIFS(Vorschaltjahr!$L$18:$L$37,"Übergang in die PUSCH-Abschlussklasse ",Vorschaltjahr!$K$18:$K$37,"Mit Ende des Schuljahres ",Vorschaltjahr!$H$18:$H$37,"männlich")</f>
        <v>0</v>
      </c>
      <c r="M15" s="62">
        <f>COUNTIFS(Vorschaltjahr!$L$18:$L$37,"Übergang in die PUSCH-Abschlussklasse ",Vorschaltjahr!$K$18:$K$37,"Mit Ende des Schuljahres ",Vorschaltjahr!$H$18:$H$37,"weiblich")</f>
        <v>0</v>
      </c>
      <c r="N15" s="63">
        <f>COUNTIFS(Vorschaltjahr!$L$18:$L$37,"Übergang in die PUSCH-Abschlussklasse ",Vorschaltjahr!$K$18:$K$37,"Mit Ende des Schuljahres",Vorschaltjahr!$H$18:$H$37,"divers")</f>
        <v>0</v>
      </c>
      <c r="S15" s="91"/>
    </row>
    <row r="16" spans="1:19" ht="27" customHeight="1" thickBot="1" x14ac:dyDescent="0.4">
      <c r="A16" s="65" t="s">
        <v>67</v>
      </c>
      <c r="B16" s="66">
        <f>COUNTIFS(Vorschaltjahr!H20:H39,"divers",Vorschaltjahr!$J$18:$J$37,"Mit Maßnahmebeginn")</f>
        <v>0</v>
      </c>
      <c r="C16"/>
      <c r="D16" s="76" t="s">
        <v>69</v>
      </c>
      <c r="E16" s="76">
        <f>SUM(E14:E15)</f>
        <v>0</v>
      </c>
      <c r="F16" s="68">
        <f>SUM(F14:F15)</f>
        <v>0</v>
      </c>
      <c r="G16" s="78">
        <f>SUM(G14:G15)</f>
        <v>0</v>
      </c>
      <c r="H16" s="69">
        <f>SUM(H14:H15)</f>
        <v>0</v>
      </c>
      <c r="J16" s="67" t="s">
        <v>77</v>
      </c>
      <c r="K16" s="96">
        <f t="shared" si="1"/>
        <v>0</v>
      </c>
      <c r="L16" s="73">
        <f>COUNTIFS(Vorschaltjahr!$L$18:$L$37,"Sonstiges (z.B. Umzug o.ä.)",Vorschaltjahr!$K$18:$K$37,"Mit Ende des Schuljahres ",Vorschaltjahr!$H$18:$H$37,"männlich")</f>
        <v>0</v>
      </c>
      <c r="M16" s="74">
        <f>COUNTIFS(Vorschaltjahr!$L$18:$L$37,"Sonstiges (z.B. Umzug o.ä.)",Vorschaltjahr!$K$18:$K$37,"Mit Ende des Schuljahres ",Vorschaltjahr!$H$18:$H$37,"weiblich")</f>
        <v>0</v>
      </c>
      <c r="N16" s="75">
        <f>COUNTIFS(Vorschaltjahr!$L$18:$L$37,"Sonstiges (z.B. Umzug o.ä.)",Vorschaltjahr!$K$18:$K$37,"Mit Ende des Schuljahres ",Vorschaltjahr!$H$18:$H$37,"divers")</f>
        <v>0</v>
      </c>
      <c r="S16" s="91"/>
    </row>
    <row r="17" spans="1:14" ht="27" customHeight="1" thickBot="1" x14ac:dyDescent="0.25">
      <c r="A17" s="68" t="s">
        <v>69</v>
      </c>
      <c r="B17" s="69">
        <f>SUM(B13:B16)</f>
        <v>0</v>
      </c>
      <c r="J17" s="76" t="s">
        <v>69</v>
      </c>
      <c r="K17" s="77">
        <f>SUM(K14:K16)</f>
        <v>0</v>
      </c>
      <c r="L17" s="100">
        <f>SUM(L14:L16)</f>
        <v>0</v>
      </c>
      <c r="M17" s="84">
        <f>SUM(M14:M16)</f>
        <v>0</v>
      </c>
      <c r="N17" s="85">
        <f>SUM(N14:N16)</f>
        <v>0</v>
      </c>
    </row>
    <row r="18" spans="1:14" ht="15.75" customHeight="1" x14ac:dyDescent="0.2">
      <c r="C18"/>
      <c r="D18"/>
      <c r="E18"/>
      <c r="L18" s="79"/>
      <c r="M18" s="79"/>
      <c r="N18" s="79"/>
    </row>
    <row r="19" spans="1:14" ht="15.75" thickBot="1" x14ac:dyDescent="0.25">
      <c r="C19"/>
      <c r="D19"/>
      <c r="E19"/>
    </row>
    <row r="20" spans="1:14" ht="15.75" customHeight="1" x14ac:dyDescent="0.2">
      <c r="A20" s="199" t="s">
        <v>71</v>
      </c>
      <c r="B20" s="200"/>
      <c r="C20"/>
      <c r="D20"/>
      <c r="E20"/>
    </row>
    <row r="21" spans="1:14" ht="15.75" customHeight="1" thickBot="1" x14ac:dyDescent="0.25">
      <c r="A21" s="201"/>
      <c r="B21" s="202"/>
      <c r="C21"/>
      <c r="D21"/>
      <c r="E21"/>
    </row>
    <row r="22" spans="1:14" ht="20.25" customHeight="1" x14ac:dyDescent="0.2">
      <c r="A22" s="203" t="s">
        <v>72</v>
      </c>
      <c r="B22" s="211"/>
      <c r="C22"/>
      <c r="D22"/>
      <c r="E22"/>
    </row>
    <row r="23" spans="1:14" ht="24" customHeight="1" thickBot="1" x14ac:dyDescent="0.25">
      <c r="A23" s="204"/>
      <c r="B23" s="212"/>
      <c r="C23"/>
      <c r="D23"/>
      <c r="E23"/>
    </row>
    <row r="24" spans="1:14" ht="27" customHeight="1" x14ac:dyDescent="0.2">
      <c r="A24" s="80" t="s">
        <v>50</v>
      </c>
      <c r="B24" s="58">
        <f>COUNTIFS(Vorschaltjahr!$H$18:$H$37,"männlich",Vorschaltjahr!$J$18:$J$37,"Im Schuljahr dazugekommen")</f>
        <v>0</v>
      </c>
      <c r="C24"/>
      <c r="D24"/>
      <c r="E24"/>
    </row>
    <row r="25" spans="1:14" ht="27" customHeight="1" x14ac:dyDescent="0.2">
      <c r="A25" s="81" t="s">
        <v>48</v>
      </c>
      <c r="B25" s="57">
        <f>COUNTIFS(Vorschaltjahr!$H$18:$H$37,"weiblich",Vorschaltjahr!$J$18:$J$37,"Im Schuljahr dazugekommen")</f>
        <v>0</v>
      </c>
      <c r="C25"/>
      <c r="D25"/>
      <c r="E25"/>
    </row>
    <row r="26" spans="1:14" ht="27" customHeight="1" thickBot="1" x14ac:dyDescent="0.25">
      <c r="A26" s="83" t="s">
        <v>67</v>
      </c>
      <c r="B26" s="66">
        <f>COUNTIFS(Vorschaltjahr!$H$18:$H$37,"divers",Vorschaltjahr!$J$18:$J$37,"Im Schuljahr dazugekommen")</f>
        <v>0</v>
      </c>
      <c r="C26"/>
      <c r="D26"/>
      <c r="E26"/>
    </row>
    <row r="27" spans="1:14" ht="27" customHeight="1" thickBot="1" x14ac:dyDescent="0.25">
      <c r="A27" s="68" t="s">
        <v>69</v>
      </c>
      <c r="B27" s="85">
        <f>SUM(B23:B26)</f>
        <v>0</v>
      </c>
      <c r="D27" s="37" t="s">
        <v>88</v>
      </c>
      <c r="E27" s="37"/>
      <c r="F27" s="32"/>
      <c r="G27" s="32"/>
      <c r="H27" s="32"/>
      <c r="I27" s="32"/>
      <c r="J27" s="32"/>
    </row>
    <row r="28" spans="1:14" x14ac:dyDescent="0.2">
      <c r="F28" s="16" t="s">
        <v>89</v>
      </c>
    </row>
  </sheetData>
  <sheetProtection algorithmName="SHA-512" hashValue="1NxNpw5vEFF1mZ9vlAjUTvsGvw4yb/GTd5iwZFfBt6r/8aVx0M3gmQp8s/i7B33UuwoeH1+ia6bDe3s9naXjZg==" saltValue="KsunjZLgjqBLwi7SaUPSOw==" spinCount="100000" sheet="1" selectLockedCells="1"/>
  <mergeCells count="16">
    <mergeCell ref="K9:N9"/>
    <mergeCell ref="E1:N1"/>
    <mergeCell ref="D3:I3"/>
    <mergeCell ref="K3:N3"/>
    <mergeCell ref="A7:B8"/>
    <mergeCell ref="C7:H8"/>
    <mergeCell ref="J7:J8"/>
    <mergeCell ref="K7:N8"/>
    <mergeCell ref="C9:H9"/>
    <mergeCell ref="A9:B9"/>
    <mergeCell ref="A20:B21"/>
    <mergeCell ref="A22:A23"/>
    <mergeCell ref="A11:B12"/>
    <mergeCell ref="D11:H12"/>
    <mergeCell ref="J11:N12"/>
    <mergeCell ref="B22:B23"/>
  </mergeCells>
  <conditionalFormatting sqref="A14">
    <cfRule type="cellIs" dxfId="5" priority="14" operator="equal">
      <formula>$B$14=#REF!+#REF!+#REF!</formula>
    </cfRule>
  </conditionalFormatting>
  <conditionalFormatting sqref="A15:A16">
    <cfRule type="cellIs" dxfId="4" priority="13" operator="equal">
      <formula>$B$14=#REF!+#REF!+#REF!</formula>
    </cfRule>
  </conditionalFormatting>
  <conditionalFormatting sqref="A24">
    <cfRule type="cellIs" dxfId="3" priority="8" operator="equal">
      <formula>$B$14=#REF!+#REF!+#REF!</formula>
    </cfRule>
  </conditionalFormatting>
  <conditionalFormatting sqref="A25:A26">
    <cfRule type="cellIs" dxfId="2" priority="7" operator="equal">
      <formula>$B$14=#REF!+#REF!+#REF!</formula>
    </cfRule>
  </conditionalFormatting>
  <conditionalFormatting sqref="E14:E15">
    <cfRule type="cellIs" dxfId="1" priority="1" operator="equal">
      <formula>"Summe($I$6:$Q$6)"</formula>
    </cfRule>
  </conditionalFormatting>
  <conditionalFormatting sqref="K14:N16">
    <cfRule type="cellIs" dxfId="0" priority="3" operator="equal">
      <formula>"Summe($I$6:$Q$6)"</formula>
    </cfRule>
  </conditionalFormatting>
  <pageMargins left="0.70866141732283472" right="0.70866141732283472" top="0.78740157480314965" bottom="0.78740157480314965" header="0.31496062992125984" footer="0.31496062992125984"/>
  <pageSetup paperSize="9" scale="82" fitToHeight="0" orientation="landscape" r:id="rId1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25"/>
  <sheetViews>
    <sheetView topLeftCell="A4" workbookViewId="0">
      <selection activeCell="C20" sqref="C20"/>
    </sheetView>
  </sheetViews>
  <sheetFormatPr baseColWidth="10" defaultRowHeight="23.25" x14ac:dyDescent="0.35"/>
  <cols>
    <col min="2" max="2" width="36.88671875" style="89" customWidth="1"/>
    <col min="3" max="4" width="28.33203125" style="89" customWidth="1"/>
  </cols>
  <sheetData>
    <row r="2" spans="2:4" x14ac:dyDescent="0.2">
      <c r="B2" s="87"/>
      <c r="C2" s="87"/>
      <c r="D2" s="87"/>
    </row>
    <row r="3" spans="2:4" x14ac:dyDescent="0.2">
      <c r="B3" s="87"/>
      <c r="C3" s="87"/>
      <c r="D3" s="87"/>
    </row>
    <row r="4" spans="2:4" x14ac:dyDescent="0.2">
      <c r="B4" s="87"/>
      <c r="C4" s="87"/>
      <c r="D4" s="87" t="s">
        <v>48</v>
      </c>
    </row>
    <row r="5" spans="2:4" x14ac:dyDescent="0.35">
      <c r="B5" s="87"/>
      <c r="C5" s="88" t="s">
        <v>73</v>
      </c>
      <c r="D5" s="87" t="s">
        <v>50</v>
      </c>
    </row>
    <row r="6" spans="2:4" x14ac:dyDescent="0.35">
      <c r="B6" s="88"/>
      <c r="C6" s="88" t="s">
        <v>74</v>
      </c>
      <c r="D6" s="88" t="s">
        <v>67</v>
      </c>
    </row>
    <row r="7" spans="2:4" x14ac:dyDescent="0.35">
      <c r="B7" s="88"/>
      <c r="C7" s="1"/>
      <c r="D7" s="88"/>
    </row>
    <row r="8" spans="2:4" x14ac:dyDescent="0.35">
      <c r="B8" s="88"/>
      <c r="C8" s="88" t="s">
        <v>75</v>
      </c>
      <c r="D8" s="88" t="s">
        <v>49</v>
      </c>
    </row>
    <row r="9" spans="2:4" x14ac:dyDescent="0.35">
      <c r="B9" s="88" t="s">
        <v>23</v>
      </c>
      <c r="C9" s="88"/>
      <c r="D9" s="88" t="s">
        <v>59</v>
      </c>
    </row>
    <row r="10" spans="2:4" x14ac:dyDescent="0.35">
      <c r="B10" s="88" t="s">
        <v>24</v>
      </c>
      <c r="C10" s="88"/>
      <c r="D10" s="88"/>
    </row>
    <row r="11" spans="2:4" x14ac:dyDescent="0.35">
      <c r="B11" s="88" t="s">
        <v>25</v>
      </c>
      <c r="C11" s="88" t="s">
        <v>27</v>
      </c>
      <c r="D11" s="88" t="s">
        <v>51</v>
      </c>
    </row>
    <row r="12" spans="2:4" x14ac:dyDescent="0.35">
      <c r="B12" s="88" t="s">
        <v>26</v>
      </c>
      <c r="C12" s="87" t="s">
        <v>28</v>
      </c>
      <c r="D12" s="87" t="s">
        <v>87</v>
      </c>
    </row>
    <row r="13" spans="2:4" x14ac:dyDescent="0.2">
      <c r="B13" s="87"/>
      <c r="C13" s="87" t="s">
        <v>29</v>
      </c>
      <c r="D13" s="87"/>
    </row>
    <row r="14" spans="2:4" x14ac:dyDescent="0.35">
      <c r="C14" s="89" t="s">
        <v>30</v>
      </c>
    </row>
    <row r="15" spans="2:4" x14ac:dyDescent="0.35">
      <c r="B15" s="90"/>
      <c r="C15" s="89" t="s">
        <v>31</v>
      </c>
    </row>
    <row r="16" spans="2:4" x14ac:dyDescent="0.35">
      <c r="B16" s="91" t="s">
        <v>78</v>
      </c>
      <c r="C16" s="89" t="s">
        <v>32</v>
      </c>
    </row>
    <row r="17" spans="2:3" ht="46.5" x14ac:dyDescent="0.35">
      <c r="B17" s="91" t="s">
        <v>79</v>
      </c>
      <c r="C17" s="89" t="s">
        <v>33</v>
      </c>
    </row>
    <row r="18" spans="2:3" x14ac:dyDescent="0.35">
      <c r="B18" s="91" t="s">
        <v>77</v>
      </c>
      <c r="C18" s="89" t="s">
        <v>76</v>
      </c>
    </row>
    <row r="19" spans="2:3" x14ac:dyDescent="0.35">
      <c r="C19" s="89" t="s">
        <v>34</v>
      </c>
    </row>
    <row r="20" spans="2:3" x14ac:dyDescent="0.35">
      <c r="C20" s="89" t="s">
        <v>35</v>
      </c>
    </row>
    <row r="21" spans="2:3" x14ac:dyDescent="0.35">
      <c r="C21" s="89" t="s">
        <v>40</v>
      </c>
    </row>
    <row r="22" spans="2:3" x14ac:dyDescent="0.35">
      <c r="C22" s="89" t="s">
        <v>36</v>
      </c>
    </row>
    <row r="23" spans="2:3" x14ac:dyDescent="0.35">
      <c r="C23" s="89" t="s">
        <v>37</v>
      </c>
    </row>
    <row r="24" spans="2:3" x14ac:dyDescent="0.35">
      <c r="C24" s="89" t="s">
        <v>38</v>
      </c>
    </row>
    <row r="25" spans="2:3" x14ac:dyDescent="0.35">
      <c r="C25" s="89" t="s">
        <v>39</v>
      </c>
    </row>
  </sheetData>
  <sheetProtection algorithmName="SHA-512" hashValue="+FBiFPOvfkcFbH5x0ujUmoA7ufWoHpPG4Wo8iIWP3iirJ0l7snyIXaB8D9sRNiWHTa2mMDzyQulj/oQo6BDJdw==" saltValue="gVWDk1ODR9szGKCffBvZZ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Vorschaltjahr</vt:lpstr>
      <vt:lpstr>Auswertung</vt:lpstr>
      <vt:lpstr>Dropdown-Listen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Schön, Ute (HKM)</dc:creator>
  <cp:lastModifiedBy>Gehring, Christine (HMKB)</cp:lastModifiedBy>
  <cp:lastPrinted>2022-09-21T10:24:58Z</cp:lastPrinted>
  <dcterms:created xsi:type="dcterms:W3CDTF">2021-08-10T13:25:13Z</dcterms:created>
  <dcterms:modified xsi:type="dcterms:W3CDTF">2025-07-16T04:57:08Z</dcterms:modified>
</cp:coreProperties>
</file>